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G:\RPB Budget\Private\Central Resource Administration\Composite Benefit Rates (CBRs)\Back up for CBR Website\"/>
    </mc:Choice>
  </mc:AlternateContent>
  <bookViews>
    <workbookView xWindow="0" yWindow="0" windowWidth="15290" windowHeight="7590" tabRatio="831"/>
  </bookViews>
  <sheets>
    <sheet name="1.CBR table" sheetId="2" r:id="rId1"/>
    <sheet name="2.Employee Class Categories" sheetId="15" r:id="rId2"/>
    <sheet name="3.Pre to Post UCPath CBR driver" sheetId="12" r:id="rId3"/>
    <sheet name="4.Shift in CBR logic" sheetId="14" r:id="rId4"/>
    <sheet name="5.Simplified CBR logic" sheetId="13" r:id="rId5"/>
    <sheet name="6.Sample UCPath ledger details" sheetId="16" r:id="rId6"/>
    <sheet name="7.Employee Class Table" sheetId="17" r:id="rId7"/>
    <sheet name="8.Eligibility Table" sheetId="18" r:id="rId8"/>
    <sheet name="9.CBR rate group" sheetId="19" r:id="rId9"/>
    <sheet name="10.Summer Salary Earn Codes" sheetId="20" r:id="rId10"/>
    <sheet name="11.Fringe Benefit Exp. %" sheetId="22" r:id="rId11"/>
  </sheets>
  <externalReferences>
    <externalReference r:id="rId12"/>
  </externalReferences>
  <definedNames>
    <definedName name="GAEL">[1]Validation!$C$2:$C$3</definedName>
    <definedName name="page\x2dtotal">#REF!</definedName>
    <definedName name="page\x2dtotal\x2dmaster0">#REF!</definedName>
    <definedName name="_xlnm.Print_Area" localSheetId="0">'1.CBR table'!$A$1:$I$21</definedName>
    <definedName name="_xlnm.Print_Area" localSheetId="9">'10.Summer Salary Earn Codes'!$A$1:$C$38</definedName>
    <definedName name="_xlnm.Print_Area" localSheetId="1">'2.Employee Class Categories'!$A$1:$D$9</definedName>
    <definedName name="_xlnm.Print_Area" localSheetId="2">'3.Pre to Post UCPath CBR driver'!$A$1:$E$9</definedName>
    <definedName name="_xlnm.Print_Area" localSheetId="3">'4.Shift in CBR logic'!$A$1:$L$50</definedName>
    <definedName name="_xlnm.Print_Area" localSheetId="4">'5.Simplified CBR logic'!$A$1:$H$33</definedName>
    <definedName name="_xlnm.Print_Area" localSheetId="5">'6.Sample UCPath ledger details'!$A$1:$K$24</definedName>
    <definedName name="_xlnm.Print_Area" localSheetId="6">'7.Employee Class Table'!$A$1:$E$23</definedName>
    <definedName name="_xlnm.Print_Area" localSheetId="7">'8.Eligibility Table'!$A$1:$E$20</definedName>
    <definedName name="_xlnm.Print_Area" localSheetId="8">'9.CBR rate group'!$A$1:$E$16</definedName>
  </definedNames>
  <calcPr calcId="162913"/>
</workbook>
</file>

<file path=xl/calcChain.xml><?xml version="1.0" encoding="utf-8"?>
<calcChain xmlns="http://schemas.openxmlformats.org/spreadsheetml/2006/main">
  <c r="H43" i="22" l="1"/>
  <c r="G43" i="22"/>
  <c r="F43" i="22"/>
  <c r="E43" i="22"/>
  <c r="D43" i="22"/>
  <c r="C43" i="22"/>
  <c r="H42" i="22"/>
  <c r="G42" i="22"/>
  <c r="F42" i="22"/>
  <c r="E42" i="22"/>
  <c r="D42" i="22"/>
  <c r="C42" i="22"/>
  <c r="H41" i="22"/>
  <c r="G41" i="22"/>
  <c r="F41" i="22"/>
  <c r="E41" i="22"/>
  <c r="D41" i="22"/>
  <c r="C41" i="22"/>
  <c r="H40" i="22"/>
  <c r="G40" i="22"/>
  <c r="F40" i="22"/>
  <c r="E40" i="22"/>
  <c r="D40" i="22"/>
  <c r="C40" i="22"/>
  <c r="H39" i="22"/>
  <c r="G39" i="22"/>
  <c r="F39" i="22"/>
  <c r="E39" i="22"/>
  <c r="D39" i="22"/>
  <c r="C39" i="22"/>
  <c r="H38" i="22"/>
  <c r="G38" i="22"/>
  <c r="F38" i="22"/>
  <c r="E38" i="22"/>
  <c r="D38" i="22"/>
  <c r="C38" i="22"/>
  <c r="H37" i="22"/>
  <c r="G37" i="22"/>
  <c r="F37" i="22"/>
  <c r="E37" i="22"/>
  <c r="D37" i="22"/>
  <c r="C37" i="22"/>
  <c r="H36" i="22"/>
  <c r="G36" i="22"/>
  <c r="F36" i="22"/>
  <c r="E36" i="22"/>
  <c r="D36" i="22"/>
  <c r="C36" i="22"/>
  <c r="H35" i="22"/>
  <c r="G35" i="22"/>
  <c r="F35" i="22"/>
  <c r="E35" i="22"/>
  <c r="D35" i="22"/>
  <c r="C35" i="22"/>
  <c r="H34" i="22"/>
  <c r="G34" i="22"/>
  <c r="F34" i="22"/>
  <c r="E34" i="22"/>
  <c r="D34" i="22"/>
  <c r="C34" i="22"/>
  <c r="H33" i="22"/>
  <c r="G33" i="22"/>
  <c r="F33" i="22"/>
  <c r="E33" i="22"/>
  <c r="D33" i="22"/>
  <c r="C33" i="22"/>
  <c r="H32" i="22"/>
  <c r="H44" i="22" s="1"/>
  <c r="G32" i="22"/>
  <c r="F32" i="22"/>
  <c r="E32" i="22"/>
  <c r="D32" i="22"/>
  <c r="C32" i="22"/>
  <c r="H31" i="22"/>
  <c r="G31" i="22"/>
  <c r="F31" i="22"/>
  <c r="E31" i="22"/>
  <c r="D31" i="22"/>
  <c r="C31" i="22"/>
  <c r="C44" i="22" s="1"/>
  <c r="H30" i="22"/>
  <c r="G30" i="22"/>
  <c r="G44" i="22" s="1"/>
  <c r="F30" i="22"/>
  <c r="F44" i="22" s="1"/>
  <c r="E30" i="22"/>
  <c r="E44" i="22" s="1"/>
  <c r="D30" i="22"/>
  <c r="D44" i="22" s="1"/>
  <c r="C30" i="22"/>
  <c r="G89" i="22" l="1"/>
  <c r="C89" i="22"/>
  <c r="G88" i="22"/>
  <c r="C88" i="22"/>
  <c r="H87" i="22"/>
  <c r="G87" i="22"/>
  <c r="C87" i="22"/>
  <c r="G86" i="22"/>
  <c r="F86" i="22"/>
  <c r="E86" i="22"/>
  <c r="C86" i="22"/>
  <c r="G85" i="22"/>
  <c r="C85" i="22"/>
  <c r="G84" i="22"/>
  <c r="C84" i="22"/>
  <c r="H83" i="22"/>
  <c r="G83" i="22"/>
  <c r="C83" i="22"/>
  <c r="G82" i="22"/>
  <c r="F82" i="22"/>
  <c r="E82" i="22"/>
  <c r="C82" i="22"/>
  <c r="G81" i="22"/>
  <c r="C81" i="22"/>
  <c r="G80" i="22"/>
  <c r="C80" i="22"/>
  <c r="H79" i="22"/>
  <c r="G79" i="22"/>
  <c r="C79" i="22"/>
  <c r="G78" i="22"/>
  <c r="F78" i="22"/>
  <c r="E78" i="22"/>
  <c r="C78" i="22"/>
  <c r="G77" i="22"/>
  <c r="C77" i="22"/>
  <c r="G76" i="22"/>
  <c r="G90" i="22" s="1"/>
  <c r="C76" i="22"/>
  <c r="C90" i="22" s="1"/>
  <c r="G71" i="22"/>
  <c r="F71" i="22"/>
  <c r="H69" i="22"/>
  <c r="H86" i="22" s="1"/>
  <c r="G69" i="22"/>
  <c r="F69" i="22"/>
  <c r="F89" i="22" s="1"/>
  <c r="E69" i="22"/>
  <c r="E89" i="22" s="1"/>
  <c r="D69" i="22"/>
  <c r="D88" i="22" s="1"/>
  <c r="C69" i="22"/>
  <c r="H65" i="22"/>
  <c r="G65" i="22"/>
  <c r="F65" i="22"/>
  <c r="E65" i="22"/>
  <c r="E71" i="22" s="1"/>
  <c r="D65" i="22"/>
  <c r="D71" i="22" s="1"/>
  <c r="C65" i="22"/>
  <c r="C71" i="22" s="1"/>
  <c r="D85" i="22" l="1"/>
  <c r="E76" i="22"/>
  <c r="E80" i="22"/>
  <c r="E84" i="22"/>
  <c r="E88" i="22"/>
  <c r="F76" i="22"/>
  <c r="H77" i="22"/>
  <c r="D79" i="22"/>
  <c r="F80" i="22"/>
  <c r="H81" i="22"/>
  <c r="D83" i="22"/>
  <c r="F84" i="22"/>
  <c r="H85" i="22"/>
  <c r="D87" i="22"/>
  <c r="F88" i="22"/>
  <c r="H89" i="22"/>
  <c r="D81" i="22"/>
  <c r="D89" i="22"/>
  <c r="E79" i="22"/>
  <c r="E83" i="22"/>
  <c r="E87" i="22"/>
  <c r="H76" i="22"/>
  <c r="D78" i="22"/>
  <c r="F79" i="22"/>
  <c r="H80" i="22"/>
  <c r="D82" i="22"/>
  <c r="F83" i="22"/>
  <c r="H84" i="22"/>
  <c r="D86" i="22"/>
  <c r="F87" i="22"/>
  <c r="H88" i="22"/>
  <c r="D77" i="22"/>
  <c r="E77" i="22"/>
  <c r="E81" i="22"/>
  <c r="E85" i="22"/>
  <c r="D76" i="22"/>
  <c r="F77" i="22"/>
  <c r="H78" i="22"/>
  <c r="D80" i="22"/>
  <c r="F81" i="22"/>
  <c r="H82" i="22"/>
  <c r="D84" i="22"/>
  <c r="F85" i="22"/>
  <c r="E90" i="22" l="1"/>
  <c r="F90" i="22"/>
  <c r="H90" i="22"/>
  <c r="D90" i="22"/>
  <c r="G21" i="16" l="1"/>
  <c r="G19" i="16"/>
  <c r="G23" i="16"/>
</calcChain>
</file>

<file path=xl/sharedStrings.xml><?xml version="1.0" encoding="utf-8"?>
<sst xmlns="http://schemas.openxmlformats.org/spreadsheetml/2006/main" count="471" uniqueCount="280">
  <si>
    <t>08</t>
  </si>
  <si>
    <t>Faculty/Staff-Partial BenElig</t>
  </si>
  <si>
    <t>04</t>
  </si>
  <si>
    <t>Staff Exempt - Full Benefits</t>
  </si>
  <si>
    <t>05</t>
  </si>
  <si>
    <t>Staff Non-Exempt-Full Benefits</t>
  </si>
  <si>
    <t>09</t>
  </si>
  <si>
    <t>Faculty/Staff - No Ben Elig</t>
  </si>
  <si>
    <t>03</t>
  </si>
  <si>
    <t>Other Academics-Full Benefits</t>
  </si>
  <si>
    <t>06</t>
  </si>
  <si>
    <t>Students - Graduate/Undergrad</t>
  </si>
  <si>
    <t>07</t>
  </si>
  <si>
    <t>Post Docs</t>
  </si>
  <si>
    <t>01</t>
  </si>
  <si>
    <t>Fclty Nt HSCP-Full Ben Acad Yr</t>
  </si>
  <si>
    <t>02</t>
  </si>
  <si>
    <t>Faculty HSCP - Full Benefits</t>
  </si>
  <si>
    <t>CBR Group</t>
  </si>
  <si>
    <t>Description</t>
  </si>
  <si>
    <t>Academic</t>
  </si>
  <si>
    <t>Limited</t>
  </si>
  <si>
    <t>Staff</t>
  </si>
  <si>
    <t>Student</t>
  </si>
  <si>
    <t>Fclt Nt HSCP-Full Ben Sumr Sal</t>
  </si>
  <si>
    <t>Assessment Rate FY19</t>
  </si>
  <si>
    <t>Assessment Rate FY20</t>
  </si>
  <si>
    <t>Students</t>
  </si>
  <si>
    <t>Limited Benefit</t>
  </si>
  <si>
    <t>No Benefit Eligibility</t>
  </si>
  <si>
    <t>CBR rates by groups.</t>
  </si>
  <si>
    <t>Pre UCPath</t>
  </si>
  <si>
    <t>Post UCPath</t>
  </si>
  <si>
    <t>Employee Classes</t>
  </si>
  <si>
    <t>BELI codes (2,3,4,5)</t>
  </si>
  <si>
    <t>Eligibility codes (F- Full, M-Mid level, C-Core,N-None,P- Post Doc)</t>
  </si>
  <si>
    <t>Z comp DOS codes</t>
  </si>
  <si>
    <t>Earn code excluded from CBR</t>
  </si>
  <si>
    <t xml:space="preserve">CBR logic drivers from pre UCPath to post UCPath. </t>
  </si>
  <si>
    <t xml:space="preserve">Shift in CBR logic from pre UCPath to post UCPath. </t>
  </si>
  <si>
    <t>Academic Title Code</t>
  </si>
  <si>
    <t>BELI 5 or Z-comp</t>
  </si>
  <si>
    <t>Default</t>
  </si>
  <si>
    <t>Academic Regular</t>
  </si>
  <si>
    <t>Staff Title Code</t>
  </si>
  <si>
    <t>Post Doc Title Code</t>
  </si>
  <si>
    <t>Student Title Code</t>
  </si>
  <si>
    <t xml:space="preserve">BELI 2,3 or 4, or BYN and CIA </t>
  </si>
  <si>
    <t>Staff Regular</t>
  </si>
  <si>
    <t>Z-comp</t>
  </si>
  <si>
    <t>Exempt</t>
  </si>
  <si>
    <t>BELI 2,3 or 4, BYN and CIA or Faculty Summer Salary</t>
  </si>
  <si>
    <t xml:space="preserve">Academic </t>
  </si>
  <si>
    <t>Earn Codes Excluded from CBR</t>
  </si>
  <si>
    <t>Simplified CBR logic</t>
  </si>
  <si>
    <t>Eligibility Code F - Full</t>
  </si>
  <si>
    <t>Eligibility Code C - Core, M - Mid Level or Faculty Summer Salary</t>
  </si>
  <si>
    <t xml:space="preserve">Eligibility Code N - No </t>
  </si>
  <si>
    <t>Eligibility Code C - Core, M - Mid Level</t>
  </si>
  <si>
    <t>Eligibility Code N - No</t>
  </si>
  <si>
    <t>No CBR Assessment</t>
  </si>
  <si>
    <t>Post UCPath and starting in FY20</t>
  </si>
  <si>
    <t xml:space="preserve">Notes: </t>
  </si>
  <si>
    <t>Employee Class - Post Doc</t>
  </si>
  <si>
    <t xml:space="preserve"> Employee Class - Student</t>
  </si>
  <si>
    <t>Employee Class - Staff</t>
  </si>
  <si>
    <t>Employee Class - Academic</t>
  </si>
  <si>
    <t xml:space="preserve"> Employee Class - Staff</t>
  </si>
  <si>
    <t xml:space="preserve"> Employee Class - Academic</t>
  </si>
  <si>
    <t xml:space="preserve"> Employee Class - Academic, Staff or Post Doc</t>
  </si>
  <si>
    <t xml:space="preserve">Campus Rate #1 </t>
  </si>
  <si>
    <t>N/A</t>
  </si>
  <si>
    <t>Employees mapped to either CBR Group ‘01’ or ‘03’ and paid on a summer salary Earning code are charged the CBR Group 14 Rate.</t>
  </si>
  <si>
    <t>CBR group 10 was used for Post Doc Fellow (job code 3253) in FY19 and will not be used in FY20. Post Doc Fellow will be mapped to CBR group 07 in FY20.</t>
  </si>
  <si>
    <t>Post Doc Fellow</t>
  </si>
  <si>
    <t xml:space="preserve">Summer salary Earn Codes for CBR group 01 and 03 </t>
  </si>
  <si>
    <t xml:space="preserve">Employee Class - Student </t>
  </si>
  <si>
    <t>Employee Class Categories</t>
  </si>
  <si>
    <t>Faculty and Other Academics eligible for full benefits.</t>
  </si>
  <si>
    <t xml:space="preserve">Staff </t>
  </si>
  <si>
    <t>Exempt and Non-Exempt Employees in the Staff category eligible for full benefits.</t>
  </si>
  <si>
    <t>Student Employees with Job Codes in Student categories.</t>
  </si>
  <si>
    <t>Employees not eligible for benefits that do not have Job Codes in the Students categories.</t>
  </si>
  <si>
    <t>Includes all employees that are not eligible for full benefits such as employees working less than 50% time that are not in the Student categories. Post Docs are included in this category.</t>
  </si>
  <si>
    <t>Employee Class</t>
  </si>
  <si>
    <t>Sample of salaries and CBR assessed in the general ledger under UCPath</t>
  </si>
  <si>
    <t>Fiscal Yr</t>
  </si>
  <si>
    <t>Account - Desc</t>
  </si>
  <si>
    <t>Account Code</t>
  </si>
  <si>
    <t>Reference</t>
  </si>
  <si>
    <t>Payroll DOS Code</t>
  </si>
  <si>
    <t>Actuals Amount</t>
  </si>
  <si>
    <t>Source Desc</t>
  </si>
  <si>
    <t>Calculation</t>
  </si>
  <si>
    <t>Comments</t>
  </si>
  <si>
    <t>2018-19</t>
  </si>
  <si>
    <t>51200 - Staff Salaries &amp; Wages</t>
  </si>
  <si>
    <t>100.00% REG</t>
  </si>
  <si>
    <t>REG</t>
  </si>
  <si>
    <t>UCPath Payroll</t>
  </si>
  <si>
    <t>a</t>
  </si>
  <si>
    <r>
      <t xml:space="preserve">Base Pay - vacation </t>
    </r>
    <r>
      <rPr>
        <b/>
        <i/>
        <sz val="11"/>
        <color theme="1"/>
        <rFont val="Calibri"/>
        <family val="2"/>
        <scheme val="minor"/>
      </rPr>
      <t>accrued</t>
    </r>
    <r>
      <rPr>
        <sz val="11"/>
        <color indexed="8"/>
        <rFont val="Calibri"/>
        <family val="2"/>
        <scheme val="minor"/>
      </rPr>
      <t xml:space="preserve"> is recorded on the balance sheet</t>
    </r>
  </si>
  <si>
    <t>5.00% SKL</t>
  </si>
  <si>
    <t>SKL</t>
  </si>
  <si>
    <t>b</t>
  </si>
  <si>
    <r>
      <t xml:space="preserve">Sick leave </t>
    </r>
    <r>
      <rPr>
        <b/>
        <i/>
        <sz val="11"/>
        <color theme="1"/>
        <rFont val="Calibri"/>
        <family val="2"/>
        <scheme val="minor"/>
      </rPr>
      <t>taken</t>
    </r>
  </si>
  <si>
    <t>5.00% VAC</t>
  </si>
  <si>
    <t>VAC</t>
  </si>
  <si>
    <t>c</t>
  </si>
  <si>
    <r>
      <t xml:space="preserve">Vacation </t>
    </r>
    <r>
      <rPr>
        <b/>
        <i/>
        <sz val="11"/>
        <color theme="1"/>
        <rFont val="Calibri"/>
        <family val="2"/>
        <scheme val="minor"/>
      </rPr>
      <t>taken</t>
    </r>
    <r>
      <rPr>
        <sz val="11"/>
        <color indexed="8"/>
        <rFont val="Calibri"/>
        <family val="2"/>
        <scheme val="minor"/>
      </rPr>
      <t xml:space="preserve"> is excluded from CBR calculation</t>
    </r>
  </si>
  <si>
    <t>-10.00% REG</t>
  </si>
  <si>
    <t>d=-(b+c)</t>
  </si>
  <si>
    <r>
      <t xml:space="preserve">Offset for sick leave and vacation </t>
    </r>
    <r>
      <rPr>
        <b/>
        <i/>
        <sz val="11"/>
        <color theme="1"/>
        <rFont val="Calibri"/>
        <family val="2"/>
        <scheme val="minor"/>
      </rPr>
      <t>taken</t>
    </r>
  </si>
  <si>
    <t>53070 - Benefit Assess-Staff Regular</t>
  </si>
  <si>
    <t>Payroll Assessment</t>
  </si>
  <si>
    <t>e</t>
  </si>
  <si>
    <t>CBR assessment expense</t>
  </si>
  <si>
    <t>52011 - Vacation Assessment</t>
  </si>
  <si>
    <t>f</t>
  </si>
  <si>
    <t>52012 - Vacation Gross Reduction/Usage</t>
  </si>
  <si>
    <t>g=-c</t>
  </si>
  <si>
    <t>53709 - UCRP Supplmntl Assess-Interest</t>
  </si>
  <si>
    <t>h</t>
  </si>
  <si>
    <t>57310 - General &amp; Empl Liability Insurance</t>
  </si>
  <si>
    <t>i</t>
  </si>
  <si>
    <t>Salary Base for CBR</t>
  </si>
  <si>
    <t>a+b+d=a-c</t>
  </si>
  <si>
    <t>CBR Assessment</t>
  </si>
  <si>
    <t>CBR calculated rate</t>
  </si>
  <si>
    <t>e/(a+b+d)</t>
  </si>
  <si>
    <t>Title codes groups</t>
  </si>
  <si>
    <t>Employee Class Table</t>
  </si>
  <si>
    <t>Empl Class</t>
  </si>
  <si>
    <t xml:space="preserve">Description </t>
  </si>
  <si>
    <t>Benefits Eligible</t>
  </si>
  <si>
    <t>Staff: Contract</t>
  </si>
  <si>
    <t>Full, Mid, Core</t>
  </si>
  <si>
    <t>Staff: Career</t>
  </si>
  <si>
    <t>Academic: Recall</t>
  </si>
  <si>
    <t>Core</t>
  </si>
  <si>
    <t>Staff: Limited</t>
  </si>
  <si>
    <t>Mid, Core</t>
  </si>
  <si>
    <t>Student: Casual/Restricted</t>
  </si>
  <si>
    <t>None</t>
  </si>
  <si>
    <t>Staff: Per Diem</t>
  </si>
  <si>
    <t>Staff: Partial Year Career</t>
  </si>
  <si>
    <t>Staff: Floater</t>
  </si>
  <si>
    <t>Academic: Faculty</t>
  </si>
  <si>
    <t>Academic: Non-Faculty</t>
  </si>
  <si>
    <t>Academic: Academic Student</t>
  </si>
  <si>
    <t>Staff: Contingent Workers</t>
  </si>
  <si>
    <t>Academic: Contingent Workers</t>
  </si>
  <si>
    <t>Staff: Rehired Retiree</t>
  </si>
  <si>
    <t>Academic: Conversion</t>
  </si>
  <si>
    <t>TBD</t>
  </si>
  <si>
    <t>Academic: Emeriti</t>
  </si>
  <si>
    <t>Academic: Deans/Faculty Admin</t>
  </si>
  <si>
    <t>Academic: Post Docs</t>
  </si>
  <si>
    <t>Post Doc</t>
  </si>
  <si>
    <t>Benefits Package</t>
  </si>
  <si>
    <t>Initial Requirements</t>
  </si>
  <si>
    <t>Full</t>
  </si>
  <si>
    <t>Member of a UC-sponsored defined benefit retirement plan </t>
  </si>
  <si>
    <t>AND</t>
  </si>
  <si>
    <t>1,000 Eligible hours worked in a rolling 12-month period, including previous UC employment</t>
  </si>
  <si>
    <t>Minimum 17.5 hours/week or 43.75% average paid time (APT) over rolling 12 month period</t>
  </si>
  <si>
    <t>Mid-Level</t>
  </si>
  <si>
    <t>NOT a member of a UC-sponsored defined benefit retirement plan</t>
  </si>
  <si>
    <t>An appointment that is 100% for 3 or more months (but less than 12 months)</t>
  </si>
  <si>
    <t>Minimum 43.75% appointment for any duration</t>
  </si>
  <si>
    <t>Employee is ineligible for Health and Welfare Benefits because of excluded appointment type or does not meet the BELI 1 – 4 requirement:</t>
  </si>
  <si>
    <t>Post-Doctoral Benefits</t>
  </si>
  <si>
    <t>EMPL_CLASS = 23</t>
  </si>
  <si>
    <t>·          Appointed less than 43.75% and/or average paid time (APT) is less than 17.5 hours/week or 43.75%/month</t>
  </si>
  <si>
    <t>·          "Casual restricted" or student reserved position</t>
  </si>
  <si>
    <t>·          "Per diem" appointment</t>
  </si>
  <si>
    <t>·          "By Agreement" appointment without pay related to time on pay status</t>
  </si>
  <si>
    <t>·          "Without salary" appointment</t>
  </si>
  <si>
    <r>
      <t>An appointment that is 50% or more for 12 or more months </t>
    </r>
    <r>
      <rPr>
        <b/>
        <sz val="11"/>
        <color rgb="FF222222"/>
        <rFont val="Calibri"/>
        <family val="2"/>
        <scheme val="minor"/>
      </rPr>
      <t>OR</t>
    </r>
  </si>
  <si>
    <r>
      <t xml:space="preserve">Minimum 50% appointment for 12 months or more     </t>
    </r>
    <r>
      <rPr>
        <b/>
        <sz val="11"/>
        <color rgb="FF222222"/>
        <rFont val="Calibri"/>
        <family val="2"/>
        <scheme val="minor"/>
      </rPr>
      <t>OR</t>
    </r>
  </si>
  <si>
    <t>Continuing Requirements</t>
  </si>
  <si>
    <t>Eligibility Table</t>
  </si>
  <si>
    <t>Accounting Period</t>
  </si>
  <si>
    <t>CBR Rate Group</t>
  </si>
  <si>
    <t>FLSA status (Do not influence CBR rates in the FY20 CBR structure)</t>
  </si>
  <si>
    <t>Job Codes (Do not influence CBR rates in the FY20 CBR structure)</t>
  </si>
  <si>
    <t>Academic Exempt</t>
  </si>
  <si>
    <t>Staff Exempt</t>
  </si>
  <si>
    <t xml:space="preserve">Limited </t>
  </si>
  <si>
    <t xml:space="preserve">No Benefit Eligibility </t>
  </si>
  <si>
    <t xml:space="preserve">Student </t>
  </si>
  <si>
    <t>Employees with Job Codes in Student categories.</t>
  </si>
  <si>
    <t>CBR rate group</t>
  </si>
  <si>
    <t>Earn Code</t>
  </si>
  <si>
    <t>9CC</t>
  </si>
  <si>
    <t>Retro Addl Comp-Research</t>
  </si>
  <si>
    <t>9G0</t>
  </si>
  <si>
    <t>NRA Retro Addl Comp-Research</t>
  </si>
  <si>
    <t>9G1</t>
  </si>
  <si>
    <t>A8R</t>
  </si>
  <si>
    <t>NRA Additional Comp-Research</t>
  </si>
  <si>
    <t>A9C</t>
  </si>
  <si>
    <t>NRA Additional Comp-Admin</t>
  </si>
  <si>
    <t>A9R</t>
  </si>
  <si>
    <t>ACR</t>
  </si>
  <si>
    <t>Additional Comp-Research</t>
  </si>
  <si>
    <t>AF8</t>
  </si>
  <si>
    <t>NRA Additional Comp Research</t>
  </si>
  <si>
    <t>AF9</t>
  </si>
  <si>
    <t>AFR</t>
  </si>
  <si>
    <t>Additional Comp-FY Research</t>
  </si>
  <si>
    <t>A8C</t>
  </si>
  <si>
    <t>97B</t>
  </si>
  <si>
    <t>97C</t>
  </si>
  <si>
    <t>NRA Retro Addl Comp-Sum-DCP</t>
  </si>
  <si>
    <t>A7R</t>
  </si>
  <si>
    <t>A7S</t>
  </si>
  <si>
    <t>NRA Additional Comp-Sumer-DCP</t>
  </si>
  <si>
    <t>S7S</t>
  </si>
  <si>
    <t>NRA Sum Sessions-REG-DCP</t>
  </si>
  <si>
    <t>ACA</t>
  </si>
  <si>
    <t>Additional Comp-Admin</t>
  </si>
  <si>
    <t>9CS</t>
  </si>
  <si>
    <t>Retro Addl Comp-Sum-403</t>
  </si>
  <si>
    <t>9H0</t>
  </si>
  <si>
    <t>NRA Retro Addl Comp-Sum-403</t>
  </si>
  <si>
    <t>9H1</t>
  </si>
  <si>
    <t>A8S</t>
  </si>
  <si>
    <t>NRA Additional Comp-Sumer-403</t>
  </si>
  <si>
    <t>A9S</t>
  </si>
  <si>
    <t>ACS</t>
  </si>
  <si>
    <t>Additional Comp-Summer-403</t>
  </si>
  <si>
    <t>ASN</t>
  </si>
  <si>
    <t>Additional Comp-Summer-No 403</t>
  </si>
  <si>
    <t>Retro Summer Sessions-REG-403</t>
  </si>
  <si>
    <t>9X4</t>
  </si>
  <si>
    <t>NRA Retro Summer Sessn-REG-403</t>
  </si>
  <si>
    <t>9Z7</t>
  </si>
  <si>
    <t>A8T</t>
  </si>
  <si>
    <t>NRA Additional Comp-Teaching</t>
  </si>
  <si>
    <t>A9T</t>
  </si>
  <si>
    <t>ACT</t>
  </si>
  <si>
    <t>Additional Comp-Teaching</t>
  </si>
  <si>
    <t>S8S</t>
  </si>
  <si>
    <t>NRA Sum Sessions-REG-403</t>
  </si>
  <si>
    <t>S9S</t>
  </si>
  <si>
    <t>SSR</t>
  </si>
  <si>
    <t>Summer Sessions-REG-403</t>
  </si>
  <si>
    <t>Summer Salary Earn Codes</t>
  </si>
  <si>
    <t>Assessment Rate FY21</t>
  </si>
  <si>
    <t>FY2021 Fringe Benefit Rate</t>
  </si>
  <si>
    <t>Fringe Benefit Costs (Projected):</t>
  </si>
  <si>
    <t>No Eligibility</t>
  </si>
  <si>
    <t>Grand Total</t>
  </si>
  <si>
    <t>Benefits Administration</t>
  </si>
  <si>
    <t>Dental Benefits</t>
  </si>
  <si>
    <t>Disability Benefits</t>
  </si>
  <si>
    <t>Employee Support Programs</t>
  </si>
  <si>
    <t>FICA Tax</t>
  </si>
  <si>
    <t>Incentive Award Programs</t>
  </si>
  <si>
    <t>Life Insurance</t>
  </si>
  <si>
    <t>Medical Benefits</t>
  </si>
  <si>
    <t>Retiree Health Benefits</t>
  </si>
  <si>
    <t>Retirement Benefits</t>
  </si>
  <si>
    <t>Senior Management Supplement</t>
  </si>
  <si>
    <t>Unemployment Insurance</t>
  </si>
  <si>
    <t>Vision Benefits</t>
  </si>
  <si>
    <t>Workers' Compensation</t>
  </si>
  <si>
    <t>TOTAL FRINGE BENEFIT COSTS</t>
  </si>
  <si>
    <t>Salary and Wage Costs (Projected):</t>
  </si>
  <si>
    <t>Salaries and Wages</t>
  </si>
  <si>
    <t>TOTAL SALARY AND WAGE COSTS</t>
  </si>
  <si>
    <r>
      <rPr>
        <vertAlign val="superscript"/>
        <sz val="11"/>
        <color theme="1"/>
        <rFont val="Calibri"/>
        <family val="2"/>
        <scheme val="minor"/>
      </rPr>
      <t>1</t>
    </r>
    <r>
      <rPr>
        <sz val="11"/>
        <color indexed="8"/>
        <rFont val="Calibri"/>
        <family val="2"/>
        <scheme val="minor"/>
      </rPr>
      <t xml:space="preserve"> includes summer salaries and Post Docs</t>
    </r>
  </si>
  <si>
    <t>FRINGE BENEFIT RATE</t>
  </si>
  <si>
    <t>FY2021 Fringe Benefit Rate Breakdown Percentage</t>
  </si>
  <si>
    <t>FY2022 Fringe Benefit Rate</t>
  </si>
  <si>
    <t>FY2022 Fringe Benefit Rate Breakdown Percentage</t>
  </si>
  <si>
    <r>
      <t xml:space="preserve">Limited </t>
    </r>
    <r>
      <rPr>
        <b/>
        <vertAlign val="superscript"/>
        <sz val="11"/>
        <color theme="0"/>
        <rFont val="Calibri"/>
        <family val="2"/>
        <scheme val="minor"/>
      </rPr>
      <t>1</t>
    </r>
  </si>
  <si>
    <t>Assessment Rate FY22*</t>
  </si>
  <si>
    <t>*FY22 rates have not yet been approved by the Federal Government and are for planning purposes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</si>
</sst>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4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2"/>
      <color indexed="8"/>
      <name val="Calibri"/>
      <family val="2"/>
      <scheme val="minor"/>
    </font>
    <font>
      <b/>
      <i/>
      <sz val="11"/>
      <color indexed="8"/>
      <name val="Calibri"/>
      <family val="2"/>
      <scheme val="minor"/>
    </font>
    <font>
      <sz val="11"/>
      <color indexed="8"/>
      <name val="Calibri"/>
      <family val="2"/>
      <scheme val="minor"/>
    </font>
    <font>
      <b/>
      <sz val="11"/>
      <color indexed="8"/>
      <name val="Calibri"/>
      <family val="2"/>
      <scheme val="minor"/>
    </font>
    <font>
      <i/>
      <sz val="11"/>
      <color indexed="8"/>
      <name val="Calibri"/>
      <family val="2"/>
      <scheme val="minor"/>
    </font>
    <font>
      <sz val="18"/>
      <color rgb="FFFF0000"/>
      <name val="Calibri"/>
      <family val="2"/>
      <scheme val="minor"/>
    </font>
    <font>
      <sz val="22"/>
      <color rgb="FFFF0000"/>
      <name val="Calibri"/>
      <family val="2"/>
      <scheme val="minor"/>
    </font>
    <font>
      <i/>
      <sz val="11"/>
      <name val="Calibri"/>
      <family val="2"/>
      <scheme val="minor"/>
    </font>
    <font>
      <i/>
      <sz val="11"/>
      <color rgb="FF222222"/>
      <name val="Calibri"/>
      <family val="2"/>
    </font>
    <font>
      <b/>
      <i/>
      <sz val="12"/>
      <color theme="1"/>
      <name val="Calibri"/>
      <family val="2"/>
      <scheme val="minor"/>
    </font>
    <font>
      <b/>
      <i/>
      <sz val="11"/>
      <color theme="1"/>
      <name val="Calibri"/>
      <family val="2"/>
      <scheme val="minor"/>
    </font>
    <font>
      <sz val="12"/>
      <color indexed="8"/>
      <name val="Calibri"/>
      <family val="2"/>
      <scheme val="minor"/>
    </font>
    <font>
      <sz val="11"/>
      <color indexed="8"/>
      <name val="Calibri"/>
      <family val="2"/>
    </font>
    <font>
      <sz val="11"/>
      <color rgb="FF222222"/>
      <name val="Calibri"/>
      <family val="2"/>
      <scheme val="minor"/>
    </font>
    <font>
      <b/>
      <sz val="11"/>
      <color rgb="FF222222"/>
      <name val="Calibri"/>
      <family val="2"/>
      <scheme val="minor"/>
    </font>
    <font>
      <sz val="11"/>
      <name val="Calibri"/>
      <family val="2"/>
      <scheme val="minor"/>
    </font>
    <font>
      <sz val="11"/>
      <color theme="1"/>
      <name val="Calibri"/>
      <family val="2"/>
    </font>
    <font>
      <b/>
      <sz val="12"/>
      <color theme="1"/>
      <name val="Calibri"/>
      <family val="2"/>
      <scheme val="minor"/>
    </font>
    <font>
      <vertAlign val="superscript"/>
      <sz val="11"/>
      <color theme="1"/>
      <name val="Calibri"/>
      <family val="2"/>
      <scheme val="minor"/>
    </font>
    <font>
      <b/>
      <vertAlign val="superscript"/>
      <sz val="11"/>
      <color theme="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00206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theme="0"/>
      </right>
      <top style="thin">
        <color indexed="64"/>
      </top>
      <bottom style="thin">
        <color indexed="64"/>
      </bottom>
      <diagonal/>
    </border>
  </borders>
  <cellStyleXfs count="52">
    <xf numFmtId="0" fontId="0" fillId="0" borderId="0"/>
    <xf numFmtId="0" fontId="7" fillId="0" borderId="0" applyNumberFormat="0" applyFill="0" applyBorder="0" applyAlignment="0" applyProtection="0"/>
    <xf numFmtId="0" fontId="8" fillId="0" borderId="8" applyNumberFormat="0" applyFill="0" applyAlignment="0" applyProtection="0"/>
    <xf numFmtId="0" fontId="9" fillId="0" borderId="9" applyNumberFormat="0" applyFill="0" applyAlignment="0" applyProtection="0"/>
    <xf numFmtId="0" fontId="10" fillId="0" borderId="10"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11" applyNumberFormat="0" applyAlignment="0" applyProtection="0"/>
    <xf numFmtId="0" fontId="15" fillId="6" borderId="12" applyNumberFormat="0" applyAlignment="0" applyProtection="0"/>
    <xf numFmtId="0" fontId="16" fillId="6" borderId="11" applyNumberFormat="0" applyAlignment="0" applyProtection="0"/>
    <xf numFmtId="0" fontId="17" fillId="0" borderId="13" applyNumberFormat="0" applyFill="0" applyAlignment="0" applyProtection="0"/>
    <xf numFmtId="0" fontId="18" fillId="7" borderId="14"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6" applyNumberFormat="0" applyFill="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2" fillId="32" borderId="0" applyNumberFormat="0" applyBorder="0" applyAlignment="0" applyProtection="0"/>
    <xf numFmtId="0" fontId="6" fillId="0" borderId="0"/>
    <xf numFmtId="0" fontId="6" fillId="8" borderId="15" applyNumberFormat="0" applyFont="0" applyAlignment="0" applyProtection="0"/>
    <xf numFmtId="9" fontId="2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2" fillId="0" borderId="0"/>
    <xf numFmtId="0" fontId="1" fillId="0" borderId="0"/>
    <xf numFmtId="0" fontId="39" fillId="0" borderId="0"/>
    <xf numFmtId="43" fontId="1" fillId="0" borderId="0" applyFont="0" applyFill="0" applyBorder="0" applyAlignment="0" applyProtection="0"/>
    <xf numFmtId="9" fontId="1" fillId="0" borderId="0" applyFont="0" applyFill="0" applyBorder="0" applyAlignment="0" applyProtection="0"/>
  </cellStyleXfs>
  <cellXfs count="175">
    <xf numFmtId="0" fontId="0" fillId="0" borderId="0" xfId="0"/>
    <xf numFmtId="0" fontId="23" fillId="0" borderId="0" xfId="0" applyFont="1"/>
    <xf numFmtId="0" fontId="0" fillId="0" borderId="0" xfId="0" applyFill="1"/>
    <xf numFmtId="0" fontId="24" fillId="0" borderId="0" xfId="0" applyFont="1"/>
    <xf numFmtId="0" fontId="23" fillId="0" borderId="0" xfId="0" applyFont="1" applyFill="1"/>
    <xf numFmtId="0" fontId="0" fillId="0" borderId="0" xfId="0" applyFill="1" applyAlignment="1">
      <alignment horizontal="center" vertical="center"/>
    </xf>
    <xf numFmtId="0" fontId="26" fillId="0" borderId="0" xfId="0" applyFont="1" applyFill="1" applyAlignment="1">
      <alignment horizontal="center" vertical="center"/>
    </xf>
    <xf numFmtId="0" fontId="26" fillId="0" borderId="0" xfId="0" applyFont="1" applyFill="1" applyBorder="1" applyAlignment="1">
      <alignment horizontal="center" vertical="center"/>
    </xf>
    <xf numFmtId="0" fontId="28" fillId="0" borderId="0" xfId="0" applyFont="1" applyFill="1" applyAlignment="1">
      <alignment horizontal="left" vertical="center"/>
    </xf>
    <xf numFmtId="0" fontId="0" fillId="0" borderId="17"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6" fillId="0" borderId="0" xfId="0" applyFont="1" applyFill="1" applyBorder="1" applyAlignment="1">
      <alignment vertical="center"/>
    </xf>
    <xf numFmtId="0" fontId="27" fillId="0" borderId="17" xfId="0" applyFont="1" applyFill="1" applyBorder="1" applyAlignment="1">
      <alignment horizontal="center" vertical="center"/>
    </xf>
    <xf numFmtId="0" fontId="29" fillId="0" borderId="0" xfId="0" applyFont="1"/>
    <xf numFmtId="0" fontId="27" fillId="0" borderId="0" xfId="0" applyFont="1" applyFill="1"/>
    <xf numFmtId="0" fontId="30" fillId="0" borderId="0" xfId="0" applyFont="1" applyFill="1" applyAlignment="1">
      <alignment horizontal="left" vertical="center"/>
    </xf>
    <xf numFmtId="0" fontId="27" fillId="0" borderId="0" xfId="0" applyFont="1"/>
    <xf numFmtId="0" fontId="31" fillId="0" borderId="0" xfId="0" applyFont="1" applyAlignment="1">
      <alignment horizontal="left" vertical="top"/>
    </xf>
    <xf numFmtId="0" fontId="0" fillId="33" borderId="17" xfId="0" applyFont="1" applyFill="1" applyBorder="1" applyAlignment="1">
      <alignment horizontal="left"/>
    </xf>
    <xf numFmtId="0" fontId="0" fillId="33" borderId="5" xfId="0" applyFont="1" applyFill="1" applyBorder="1" applyAlignment="1">
      <alignment horizontal="left"/>
    </xf>
    <xf numFmtId="0" fontId="0" fillId="0" borderId="17" xfId="0" applyFont="1" applyFill="1" applyBorder="1" applyAlignment="1">
      <alignment horizontal="center" vertical="center"/>
    </xf>
    <xf numFmtId="0" fontId="0"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0" xfId="0" applyFont="1" applyFill="1" applyAlignment="1">
      <alignment vertical="top"/>
    </xf>
    <xf numFmtId="0" fontId="0" fillId="0" borderId="0" xfId="0" applyAlignment="1">
      <alignment vertical="top"/>
    </xf>
    <xf numFmtId="0" fontId="32" fillId="0" borderId="0" xfId="44" applyFont="1"/>
    <xf numFmtId="0" fontId="0" fillId="33" borderId="28" xfId="0" applyFont="1" applyFill="1" applyBorder="1" applyAlignment="1">
      <alignment horizontal="left"/>
    </xf>
    <xf numFmtId="0" fontId="0" fillId="33" borderId="29" xfId="0" applyFont="1" applyFill="1" applyBorder="1" applyAlignment="1">
      <alignment horizontal="left"/>
    </xf>
    <xf numFmtId="0" fontId="23" fillId="34" borderId="0" xfId="0" applyFont="1" applyFill="1"/>
    <xf numFmtId="0" fontId="0" fillId="34" borderId="0" xfId="0" applyFill="1" applyAlignment="1">
      <alignment horizontal="center" vertical="center"/>
    </xf>
    <xf numFmtId="0" fontId="0" fillId="34" borderId="0" xfId="0" applyFill="1"/>
    <xf numFmtId="0" fontId="29" fillId="34" borderId="0" xfId="0" applyFont="1" applyFill="1"/>
    <xf numFmtId="0" fontId="26" fillId="34" borderId="0" xfId="0" applyFont="1" applyFill="1" applyAlignment="1">
      <alignment horizontal="center" vertical="center"/>
    </xf>
    <xf numFmtId="0" fontId="26" fillId="34" borderId="20" xfId="0" applyFont="1" applyFill="1" applyBorder="1" applyAlignment="1">
      <alignment horizontal="center" vertical="center"/>
    </xf>
    <xf numFmtId="0" fontId="27" fillId="34" borderId="21" xfId="0" applyFont="1" applyFill="1" applyBorder="1" applyAlignment="1">
      <alignment horizontal="center" vertical="center"/>
    </xf>
    <xf numFmtId="0" fontId="26" fillId="34" borderId="0" xfId="0" applyFont="1" applyFill="1" applyBorder="1" applyAlignment="1">
      <alignment horizontal="center" vertical="center"/>
    </xf>
    <xf numFmtId="0" fontId="26" fillId="34" borderId="20" xfId="0" applyFont="1" applyFill="1" applyBorder="1" applyAlignment="1">
      <alignment horizontal="center" vertical="center" wrapText="1"/>
    </xf>
    <xf numFmtId="0" fontId="27" fillId="34" borderId="0" xfId="0" applyFont="1" applyFill="1" applyBorder="1" applyAlignment="1">
      <alignment horizontal="center" vertical="center"/>
    </xf>
    <xf numFmtId="0" fontId="24" fillId="34" borderId="0" xfId="0" applyFont="1" applyFill="1"/>
    <xf numFmtId="0" fontId="31" fillId="34" borderId="0" xfId="0" applyFont="1" applyFill="1" applyAlignment="1">
      <alignment horizontal="left" vertical="top"/>
    </xf>
    <xf numFmtId="0" fontId="27" fillId="34" borderId="0" xfId="0" applyFont="1" applyFill="1"/>
    <xf numFmtId="0" fontId="0" fillId="0" borderId="0" xfId="0" applyAlignment="1">
      <alignment horizontal="center"/>
    </xf>
    <xf numFmtId="0" fontId="35" fillId="0" borderId="1" xfId="0" applyFont="1" applyBorder="1" applyAlignment="1">
      <alignment vertical="center" wrapText="1"/>
    </xf>
    <xf numFmtId="0" fontId="35" fillId="0" borderId="3" xfId="0" applyFont="1" applyBorder="1" applyAlignment="1">
      <alignment vertical="center" wrapText="1"/>
    </xf>
    <xf numFmtId="0" fontId="0" fillId="33" borderId="6" xfId="0" applyFont="1" applyFill="1" applyBorder="1" applyAlignment="1">
      <alignment horizontal="left"/>
    </xf>
    <xf numFmtId="0" fontId="0" fillId="33" borderId="7" xfId="0" applyFont="1" applyFill="1" applyBorder="1" applyAlignment="1">
      <alignment horizontal="left"/>
    </xf>
    <xf numFmtId="0" fontId="36" fillId="0" borderId="32" xfId="0" applyFont="1" applyBorder="1" applyAlignment="1">
      <alignment vertical="center" wrapText="1"/>
    </xf>
    <xf numFmtId="0" fontId="37" fillId="0" borderId="32" xfId="0" applyFont="1" applyBorder="1" applyAlignment="1">
      <alignment vertical="center" wrapText="1"/>
    </xf>
    <xf numFmtId="0" fontId="36" fillId="0" borderId="31" xfId="0" applyFont="1" applyBorder="1" applyAlignment="1">
      <alignment vertical="center" wrapText="1"/>
    </xf>
    <xf numFmtId="0" fontId="36" fillId="0" borderId="18" xfId="0" applyFont="1" applyBorder="1" applyAlignment="1">
      <alignment vertical="center" wrapText="1"/>
    </xf>
    <xf numFmtId="0" fontId="36" fillId="0" borderId="32" xfId="0" applyFont="1" applyBorder="1" applyAlignment="1">
      <alignment horizontal="left" vertical="center" wrapText="1" indent="2"/>
    </xf>
    <xf numFmtId="0" fontId="36" fillId="0" borderId="31" xfId="0" applyFont="1" applyBorder="1" applyAlignment="1">
      <alignment horizontal="left" vertical="center" wrapText="1" indent="2"/>
    </xf>
    <xf numFmtId="0" fontId="23" fillId="0" borderId="0" xfId="0" applyFont="1" applyAlignment="1">
      <alignment vertical="top"/>
    </xf>
    <xf numFmtId="0" fontId="29" fillId="0" borderId="0" xfId="0" applyFont="1" applyAlignment="1">
      <alignment vertical="top"/>
    </xf>
    <xf numFmtId="0" fontId="0" fillId="33" borderId="5" xfId="0" applyFont="1" applyFill="1" applyBorder="1" applyAlignment="1">
      <alignment horizontal="center" vertical="top"/>
    </xf>
    <xf numFmtId="0" fontId="0" fillId="33" borderId="27" xfId="0" applyFont="1" applyFill="1" applyBorder="1" applyAlignment="1">
      <alignment horizontal="center" vertical="top"/>
    </xf>
    <xf numFmtId="0" fontId="0" fillId="33" borderId="6" xfId="0" applyFont="1" applyFill="1" applyBorder="1" applyAlignment="1">
      <alignment horizontal="center" vertical="top"/>
    </xf>
    <xf numFmtId="0" fontId="0" fillId="33" borderId="7" xfId="0" applyFont="1" applyFill="1" applyBorder="1" applyAlignment="1">
      <alignment horizontal="center" vertical="top"/>
    </xf>
    <xf numFmtId="0" fontId="0" fillId="0" borderId="26" xfId="0" applyFont="1" applyBorder="1" applyAlignment="1">
      <alignment horizontal="center" vertical="top"/>
    </xf>
    <xf numFmtId="0" fontId="4" fillId="0" borderId="3" xfId="41" applyFont="1" applyBorder="1" applyAlignment="1">
      <alignment vertical="top" wrapText="1"/>
    </xf>
    <xf numFmtId="0" fontId="0" fillId="0" borderId="22" xfId="0" applyFont="1" applyBorder="1" applyAlignment="1">
      <alignment horizontal="center" vertical="top"/>
    </xf>
    <xf numFmtId="0" fontId="4" fillId="0" borderId="1" xfId="41" applyFont="1" applyBorder="1" applyAlignment="1">
      <alignment vertical="top" wrapText="1"/>
    </xf>
    <xf numFmtId="9" fontId="38" fillId="0" borderId="1" xfId="43" applyFont="1" applyBorder="1" applyAlignment="1">
      <alignment horizontal="center" vertical="top"/>
    </xf>
    <xf numFmtId="164" fontId="38" fillId="0" borderId="2" xfId="43" applyNumberFormat="1" applyFont="1" applyBorder="1" applyAlignment="1">
      <alignment horizontal="center" vertical="top"/>
    </xf>
    <xf numFmtId="0" fontId="38" fillId="0" borderId="1" xfId="41" applyFont="1" applyBorder="1" applyAlignment="1">
      <alignment vertical="top" wrapText="1"/>
    </xf>
    <xf numFmtId="0" fontId="0" fillId="0" borderId="23" xfId="0" applyFont="1" applyBorder="1" applyAlignment="1">
      <alignment horizontal="center" vertical="top"/>
    </xf>
    <xf numFmtId="0" fontId="38" fillId="0" borderId="24" xfId="41" applyFont="1" applyBorder="1" applyAlignment="1">
      <alignment vertical="top" wrapText="1"/>
    </xf>
    <xf numFmtId="0" fontId="4" fillId="0" borderId="24" xfId="41" applyFont="1" applyBorder="1" applyAlignment="1">
      <alignment vertical="top" wrapText="1"/>
    </xf>
    <xf numFmtId="0" fontId="24" fillId="0" borderId="0" xfId="0" applyFont="1" applyAlignment="1">
      <alignment vertical="top"/>
    </xf>
    <xf numFmtId="0" fontId="27" fillId="0" borderId="0" xfId="0" applyFont="1" applyAlignment="1">
      <alignment vertical="top"/>
    </xf>
    <xf numFmtId="0" fontId="0" fillId="0" borderId="33" xfId="0" applyBorder="1" applyAlignment="1">
      <alignment vertical="top"/>
    </xf>
    <xf numFmtId="0" fontId="0" fillId="0" borderId="34" xfId="0" applyBorder="1" applyAlignment="1">
      <alignment vertical="top" wrapText="1"/>
    </xf>
    <xf numFmtId="0" fontId="0" fillId="0" borderId="22" xfId="0" applyBorder="1" applyAlignment="1">
      <alignment vertical="top"/>
    </xf>
    <xf numFmtId="0" fontId="0" fillId="0" borderId="2" xfId="0" applyBorder="1" applyAlignment="1">
      <alignment vertical="top" wrapText="1"/>
    </xf>
    <xf numFmtId="0" fontId="0" fillId="0" borderId="23" xfId="0" applyBorder="1" applyAlignment="1">
      <alignment vertical="top"/>
    </xf>
    <xf numFmtId="0" fontId="0" fillId="0" borderId="25" xfId="0" applyBorder="1" applyAlignment="1">
      <alignment vertical="top" wrapText="1"/>
    </xf>
    <xf numFmtId="0" fontId="35" fillId="0" borderId="26" xfId="0" applyFont="1" applyBorder="1" applyAlignment="1">
      <alignment horizontal="center" vertical="center" wrapText="1"/>
    </xf>
    <xf numFmtId="0" fontId="35" fillId="0" borderId="4" xfId="0" applyFont="1" applyBorder="1" applyAlignment="1">
      <alignment vertical="center" wrapText="1"/>
    </xf>
    <xf numFmtId="0" fontId="35" fillId="0" borderId="22" xfId="0" applyFont="1" applyBorder="1" applyAlignment="1">
      <alignment horizontal="center" vertical="center" wrapText="1"/>
    </xf>
    <xf numFmtId="0" fontId="35" fillId="0" borderId="2" xfId="0" applyFont="1" applyBorder="1" applyAlignment="1">
      <alignment vertical="center" wrapText="1"/>
    </xf>
    <xf numFmtId="0" fontId="35" fillId="0" borderId="23" xfId="0" applyFont="1" applyBorder="1" applyAlignment="1">
      <alignment horizontal="center" vertical="center" wrapText="1"/>
    </xf>
    <xf numFmtId="0" fontId="35" fillId="0" borderId="24" xfId="0" applyFont="1" applyBorder="1" applyAlignment="1">
      <alignment vertical="center" wrapText="1"/>
    </xf>
    <xf numFmtId="0" fontId="35" fillId="0" borderId="25" xfId="0" applyFont="1" applyBorder="1" applyAlignment="1">
      <alignment vertical="center" wrapText="1"/>
    </xf>
    <xf numFmtId="0" fontId="0" fillId="33" borderId="19" xfId="0" applyFont="1" applyFill="1" applyBorder="1" applyAlignment="1">
      <alignment horizontal="left"/>
    </xf>
    <xf numFmtId="0" fontId="0" fillId="0" borderId="20" xfId="0" applyBorder="1"/>
    <xf numFmtId="0" fontId="0" fillId="0" borderId="35" xfId="0" applyBorder="1"/>
    <xf numFmtId="0" fontId="0" fillId="0" borderId="21" xfId="0" applyBorder="1"/>
    <xf numFmtId="0" fontId="32" fillId="0" borderId="0" xfId="44" applyFont="1" applyAlignment="1">
      <alignment vertical="top"/>
    </xf>
    <xf numFmtId="0" fontId="5" fillId="0" borderId="0" xfId="44" applyAlignment="1">
      <alignment horizontal="center" vertical="top"/>
    </xf>
    <xf numFmtId="0" fontId="5" fillId="0" borderId="0" xfId="44" applyAlignment="1">
      <alignment vertical="top"/>
    </xf>
    <xf numFmtId="43" fontId="0" fillId="0" borderId="0" xfId="45" applyFont="1" applyAlignment="1">
      <alignment vertical="top"/>
    </xf>
    <xf numFmtId="0" fontId="5" fillId="34" borderId="0" xfId="44" applyFill="1" applyAlignment="1">
      <alignment vertical="top"/>
    </xf>
    <xf numFmtId="0" fontId="5" fillId="34" borderId="0" xfId="44" applyFill="1" applyAlignment="1">
      <alignment horizontal="center" vertical="top"/>
    </xf>
    <xf numFmtId="43" fontId="0" fillId="34" borderId="0" xfId="45" applyFont="1" applyFill="1" applyAlignment="1">
      <alignment vertical="top"/>
    </xf>
    <xf numFmtId="0" fontId="0" fillId="33" borderId="5" xfId="0" applyFont="1" applyFill="1" applyBorder="1" applyAlignment="1">
      <alignment horizontal="left" vertical="top"/>
    </xf>
    <xf numFmtId="0" fontId="0" fillId="33" borderId="6" xfId="0" applyFont="1" applyFill="1" applyBorder="1" applyAlignment="1">
      <alignment horizontal="left" vertical="top" wrapText="1"/>
    </xf>
    <xf numFmtId="0" fontId="0" fillId="33" borderId="6" xfId="0" applyFont="1" applyFill="1" applyBorder="1" applyAlignment="1">
      <alignment horizontal="left" vertical="top"/>
    </xf>
    <xf numFmtId="0" fontId="0" fillId="33" borderId="7" xfId="0" applyFont="1" applyFill="1" applyBorder="1" applyAlignment="1">
      <alignment horizontal="left" vertical="top"/>
    </xf>
    <xf numFmtId="0" fontId="21" fillId="34" borderId="0" xfId="44" applyFont="1" applyFill="1" applyAlignment="1">
      <alignment vertical="top"/>
    </xf>
    <xf numFmtId="0" fontId="21" fillId="0" borderId="0" xfId="44" applyFont="1" applyAlignment="1">
      <alignment vertical="top"/>
    </xf>
    <xf numFmtId="16" fontId="5" fillId="34" borderId="0" xfId="44" applyNumberFormat="1" applyFill="1" applyAlignment="1">
      <alignment horizontal="center" vertical="top"/>
    </xf>
    <xf numFmtId="43" fontId="0" fillId="34" borderId="0" xfId="45" applyNumberFormat="1" applyFont="1" applyFill="1" applyAlignment="1">
      <alignment vertical="top"/>
    </xf>
    <xf numFmtId="0" fontId="5" fillId="34" borderId="0" xfId="44" applyFill="1" applyAlignment="1">
      <alignment vertical="top" wrapText="1"/>
    </xf>
    <xf numFmtId="43" fontId="0" fillId="34" borderId="0" xfId="46" applyNumberFormat="1" applyFont="1" applyFill="1" applyAlignment="1">
      <alignment vertical="top"/>
    </xf>
    <xf numFmtId="0" fontId="21" fillId="34" borderId="0" xfId="44" applyFont="1" applyFill="1" applyAlignment="1">
      <alignment horizontal="right" vertical="top"/>
    </xf>
    <xf numFmtId="0" fontId="21" fillId="34" borderId="0" xfId="44" applyFont="1" applyFill="1" applyAlignment="1">
      <alignment horizontal="center" vertical="top"/>
    </xf>
    <xf numFmtId="10" fontId="0" fillId="34" borderId="0" xfId="46" applyNumberFormat="1" applyFont="1" applyFill="1" applyAlignment="1">
      <alignment horizontal="right" vertical="top"/>
    </xf>
    <xf numFmtId="0" fontId="0" fillId="33" borderId="28" xfId="0" applyFont="1" applyFill="1" applyBorder="1" applyAlignment="1">
      <alignment horizontal="left" vertical="top"/>
    </xf>
    <xf numFmtId="0" fontId="0" fillId="33" borderId="36" xfId="0" applyFont="1" applyFill="1" applyBorder="1" applyAlignment="1">
      <alignment horizontal="left" vertical="top"/>
    </xf>
    <xf numFmtId="0" fontId="0" fillId="0" borderId="2" xfId="0" applyBorder="1" applyAlignment="1">
      <alignment vertical="top"/>
    </xf>
    <xf numFmtId="0" fontId="0" fillId="0" borderId="25" xfId="0" applyBorder="1" applyAlignment="1">
      <alignment vertical="top"/>
    </xf>
    <xf numFmtId="9" fontId="38" fillId="36" borderId="3" xfId="43" applyFont="1" applyFill="1" applyBorder="1" applyAlignment="1">
      <alignment horizontal="center" vertical="top"/>
    </xf>
    <xf numFmtId="9" fontId="38" fillId="36" borderId="1" xfId="43" applyFont="1" applyFill="1" applyBorder="1" applyAlignment="1">
      <alignment horizontal="center" vertical="top"/>
    </xf>
    <xf numFmtId="9" fontId="38" fillId="37" borderId="1" xfId="43" applyFont="1" applyFill="1" applyBorder="1" applyAlignment="1">
      <alignment horizontal="center" vertical="top"/>
    </xf>
    <xf numFmtId="9" fontId="38" fillId="38" borderId="1" xfId="43" applyFont="1" applyFill="1" applyBorder="1" applyAlignment="1">
      <alignment horizontal="center" vertical="top"/>
    </xf>
    <xf numFmtId="9" fontId="38" fillId="38" borderId="24" xfId="43" applyFont="1" applyFill="1" applyBorder="1" applyAlignment="1">
      <alignment horizontal="center" vertical="top"/>
    </xf>
    <xf numFmtId="164" fontId="38" fillId="36" borderId="4" xfId="43" applyNumberFormat="1" applyFont="1" applyFill="1" applyBorder="1" applyAlignment="1">
      <alignment horizontal="center" vertical="top"/>
    </xf>
    <xf numFmtId="164" fontId="38" fillId="36" borderId="2" xfId="43" applyNumberFormat="1" applyFont="1" applyFill="1" applyBorder="1" applyAlignment="1">
      <alignment horizontal="center" vertical="top"/>
    </xf>
    <xf numFmtId="164" fontId="38" fillId="37" borderId="2" xfId="43" applyNumberFormat="1" applyFont="1" applyFill="1" applyBorder="1" applyAlignment="1">
      <alignment horizontal="center" vertical="top"/>
    </xf>
    <xf numFmtId="164" fontId="38" fillId="38" borderId="2" xfId="43" applyNumberFormat="1" applyFont="1" applyFill="1" applyBorder="1" applyAlignment="1">
      <alignment horizontal="center" vertical="top"/>
    </xf>
    <xf numFmtId="164" fontId="38" fillId="38" borderId="25" xfId="43" applyNumberFormat="1" applyFont="1" applyFill="1" applyBorder="1" applyAlignment="1">
      <alignment horizontal="center" vertical="top"/>
    </xf>
    <xf numFmtId="164" fontId="38" fillId="39" borderId="2" xfId="43" applyNumberFormat="1" applyFont="1" applyFill="1" applyBorder="1" applyAlignment="1">
      <alignment horizontal="center" vertical="top"/>
    </xf>
    <xf numFmtId="164" fontId="38" fillId="35" borderId="2" xfId="43" applyNumberFormat="1" applyFont="1" applyFill="1" applyBorder="1" applyAlignment="1">
      <alignment horizontal="center" vertical="top"/>
    </xf>
    <xf numFmtId="0" fontId="3" fillId="0" borderId="1" xfId="41" applyFont="1" applyBorder="1" applyAlignment="1">
      <alignment vertical="top" wrapText="1"/>
    </xf>
    <xf numFmtId="0" fontId="3" fillId="0" borderId="3" xfId="41" applyFont="1" applyBorder="1" applyAlignment="1">
      <alignment vertical="top" wrapText="1"/>
    </xf>
    <xf numFmtId="0" fontId="34" fillId="33" borderId="17" xfId="0" applyFont="1" applyFill="1" applyBorder="1" applyAlignment="1">
      <alignment horizontal="left" vertical="top"/>
    </xf>
    <xf numFmtId="0" fontId="2" fillId="0" borderId="0" xfId="47"/>
    <xf numFmtId="0" fontId="2" fillId="0" borderId="0" xfId="47" applyAlignment="1">
      <alignment horizontal="left"/>
    </xf>
    <xf numFmtId="0" fontId="21" fillId="0" borderId="0" xfId="47" applyFont="1"/>
    <xf numFmtId="0" fontId="40" fillId="0" borderId="0" xfId="48" applyFont="1"/>
    <xf numFmtId="0" fontId="1" fillId="0" borderId="0" xfId="48"/>
    <xf numFmtId="0" fontId="21" fillId="0" borderId="0" xfId="48" applyFont="1" applyBorder="1" applyAlignment="1">
      <alignment wrapText="1"/>
    </xf>
    <xf numFmtId="0" fontId="21" fillId="0" borderId="0" xfId="48" applyFont="1" applyFill="1" applyBorder="1" applyAlignment="1">
      <alignment wrapText="1"/>
    </xf>
    <xf numFmtId="0" fontId="18" fillId="40" borderId="40" xfId="48" applyFont="1" applyFill="1" applyBorder="1" applyAlignment="1">
      <alignment horizontal="center" wrapText="1"/>
    </xf>
    <xf numFmtId="0" fontId="18" fillId="40" borderId="40" xfId="49" applyFont="1" applyFill="1" applyBorder="1" applyAlignment="1">
      <alignment horizontal="center" wrapText="1"/>
    </xf>
    <xf numFmtId="0" fontId="1" fillId="0" borderId="1" xfId="48" applyBorder="1"/>
    <xf numFmtId="0" fontId="1" fillId="0" borderId="0" xfId="48" applyFill="1" applyBorder="1"/>
    <xf numFmtId="165" fontId="0" fillId="0" borderId="1" xfId="50" applyNumberFormat="1" applyFont="1" applyBorder="1"/>
    <xf numFmtId="0" fontId="18" fillId="40" borderId="1" xfId="48" applyFont="1" applyFill="1" applyBorder="1"/>
    <xf numFmtId="0" fontId="18" fillId="0" borderId="0" xfId="48" applyFont="1" applyFill="1" applyBorder="1"/>
    <xf numFmtId="165" fontId="18" fillId="40" borderId="40" xfId="50" applyNumberFormat="1" applyFont="1" applyFill="1" applyBorder="1" applyAlignment="1">
      <alignment horizontal="center"/>
    </xf>
    <xf numFmtId="165" fontId="1" fillId="0" borderId="0" xfId="48" applyNumberFormat="1"/>
    <xf numFmtId="0" fontId="21" fillId="0" borderId="0" xfId="48" applyFont="1" applyFill="1" applyBorder="1"/>
    <xf numFmtId="0" fontId="1" fillId="0" borderId="0" xfId="48" applyBorder="1"/>
    <xf numFmtId="43" fontId="1" fillId="0" borderId="0" xfId="48" applyNumberFormat="1" applyBorder="1"/>
    <xf numFmtId="0" fontId="1" fillId="0" borderId="1" xfId="48" applyFill="1" applyBorder="1"/>
    <xf numFmtId="0" fontId="1" fillId="0" borderId="0" xfId="48" applyAlignment="1">
      <alignment vertical="center"/>
    </xf>
    <xf numFmtId="164" fontId="18" fillId="40" borderId="40" xfId="51" applyNumberFormat="1" applyFont="1" applyFill="1" applyBorder="1" applyAlignment="1">
      <alignment horizontal="center"/>
    </xf>
    <xf numFmtId="164" fontId="0" fillId="0" borderId="1" xfId="51" applyNumberFormat="1" applyFont="1" applyBorder="1"/>
    <xf numFmtId="0" fontId="34" fillId="33" borderId="37" xfId="0" applyFont="1" applyFill="1" applyBorder="1" applyAlignment="1">
      <alignment horizontal="left" vertical="top" wrapText="1"/>
    </xf>
    <xf numFmtId="0" fontId="34" fillId="33" borderId="38" xfId="0" applyFont="1" applyFill="1" applyBorder="1" applyAlignment="1">
      <alignment horizontal="left" vertical="top" wrapText="1"/>
    </xf>
    <xf numFmtId="0" fontId="34" fillId="33" borderId="39" xfId="0" applyFont="1" applyFill="1" applyBorder="1" applyAlignment="1">
      <alignment horizontal="left" vertical="top" wrapText="1"/>
    </xf>
    <xf numFmtId="0" fontId="26" fillId="34" borderId="19" xfId="0" applyFont="1" applyFill="1" applyBorder="1" applyAlignment="1">
      <alignment horizontal="center" vertical="center"/>
    </xf>
    <xf numFmtId="0" fontId="26" fillId="34"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36" fillId="0" borderId="19" xfId="0" applyFont="1" applyBorder="1" applyAlignment="1">
      <alignment vertical="center" wrapText="1"/>
    </xf>
    <xf numFmtId="0" fontId="36" fillId="0" borderId="30" xfId="0" applyFont="1" applyBorder="1" applyAlignment="1">
      <alignment vertical="center" wrapText="1"/>
    </xf>
    <xf numFmtId="0" fontId="36" fillId="0" borderId="18" xfId="0" applyFont="1" applyBorder="1" applyAlignment="1">
      <alignment vertical="center" wrapText="1"/>
    </xf>
    <xf numFmtId="0" fontId="40" fillId="0" borderId="0" xfId="0" applyFont="1"/>
    <xf numFmtId="0" fontId="21" fillId="0" borderId="0" xfId="0" applyFont="1" applyBorder="1" applyAlignment="1">
      <alignment wrapText="1"/>
    </xf>
    <xf numFmtId="0" fontId="21" fillId="0" borderId="0" xfId="0" applyFont="1" applyFill="1" applyBorder="1" applyAlignment="1">
      <alignment wrapText="1"/>
    </xf>
    <xf numFmtId="0" fontId="18" fillId="40" borderId="40" xfId="0" applyFont="1" applyFill="1" applyBorder="1" applyAlignment="1">
      <alignment horizontal="center" wrapText="1"/>
    </xf>
    <xf numFmtId="0" fontId="0" fillId="0" borderId="1" xfId="0" applyBorder="1"/>
    <xf numFmtId="0" fontId="0" fillId="0" borderId="0" xfId="0" applyFill="1" applyBorder="1"/>
    <xf numFmtId="0" fontId="18" fillId="40" borderId="1" xfId="0" applyFont="1" applyFill="1" applyBorder="1"/>
    <xf numFmtId="0" fontId="18" fillId="0" borderId="0" xfId="0" applyFont="1" applyFill="1" applyBorder="1"/>
    <xf numFmtId="165" fontId="0" fillId="0" borderId="0" xfId="0" applyNumberFormat="1"/>
    <xf numFmtId="0" fontId="21" fillId="0" borderId="0" xfId="0" applyFont="1" applyFill="1" applyBorder="1"/>
    <xf numFmtId="0" fontId="0" fillId="0" borderId="0" xfId="0" applyBorder="1"/>
    <xf numFmtId="43" fontId="0" fillId="0" borderId="0" xfId="0" applyNumberFormat="1" applyBorder="1"/>
    <xf numFmtId="0" fontId="0" fillId="0" borderId="1" xfId="0" applyFill="1" applyBorder="1"/>
    <xf numFmtId="0" fontId="0" fillId="0" borderId="0" xfId="0" applyAlignment="1">
      <alignment vertical="center"/>
    </xf>
    <xf numFmtId="164" fontId="18" fillId="40" borderId="40" xfId="43" applyNumberFormat="1" applyFont="1" applyFill="1" applyBorder="1" applyAlignment="1">
      <alignment horizontal="center"/>
    </xf>
    <xf numFmtId="164" fontId="0" fillId="0" borderId="1" xfId="43" applyNumberFormat="1" applyFont="1" applyBorder="1"/>
  </cellXfs>
  <cellStyles count="52">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2" xfId="45"/>
    <cellStyle name="Comma 2 2 2" xfId="50"/>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3" xfId="44"/>
    <cellStyle name="Normal 4" xfId="47"/>
    <cellStyle name="Normal 4 2" xfId="49"/>
    <cellStyle name="Normal 5" xfId="48"/>
    <cellStyle name="Note 2" xfId="42"/>
    <cellStyle name="Output" xfId="10" builtinId="21" customBuiltin="1"/>
    <cellStyle name="Percent" xfId="43" builtinId="5"/>
    <cellStyle name="Percent 2" xfId="46"/>
    <cellStyle name="Percent 3" xfId="51"/>
    <cellStyle name="Title" xfId="1" builtinId="15" customBuiltin="1"/>
    <cellStyle name="Total" xfId="16"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9525</xdr:colOff>
      <xdr:row>7</xdr:row>
      <xdr:rowOff>371475</xdr:rowOff>
    </xdr:from>
    <xdr:to>
      <xdr:col>3</xdr:col>
      <xdr:colOff>0</xdr:colOff>
      <xdr:row>7</xdr:row>
      <xdr:rowOff>381000</xdr:rowOff>
    </xdr:to>
    <xdr:cxnSp macro="">
      <xdr:nvCxnSpPr>
        <xdr:cNvPr id="3" name="Straight Connector 2"/>
        <xdr:cNvCxnSpPr/>
      </xdr:nvCxnSpPr>
      <xdr:spPr>
        <a:xfrm flipV="1">
          <a:off x="2047875" y="2124075"/>
          <a:ext cx="619125" cy="9525"/>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5953</xdr:colOff>
      <xdr:row>5</xdr:row>
      <xdr:rowOff>2</xdr:rowOff>
    </xdr:from>
    <xdr:to>
      <xdr:col>3</xdr:col>
      <xdr:colOff>9525</xdr:colOff>
      <xdr:row>11</xdr:row>
      <xdr:rowOff>0</xdr:rowOff>
    </xdr:to>
    <xdr:cxnSp macro="">
      <xdr:nvCxnSpPr>
        <xdr:cNvPr id="4" name="Straight Connector 3"/>
        <xdr:cNvCxnSpPr/>
      </xdr:nvCxnSpPr>
      <xdr:spPr>
        <a:xfrm flipV="1">
          <a:off x="2774156" y="958455"/>
          <a:ext cx="3572" cy="1595436"/>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15040</xdr:colOff>
      <xdr:row>4</xdr:row>
      <xdr:rowOff>195513</xdr:rowOff>
    </xdr:from>
    <xdr:to>
      <xdr:col>4</xdr:col>
      <xdr:colOff>0</xdr:colOff>
      <xdr:row>5</xdr:row>
      <xdr:rowOff>0</xdr:rowOff>
    </xdr:to>
    <xdr:cxnSp macro="">
      <xdr:nvCxnSpPr>
        <xdr:cNvPr id="8" name="Straight Arrow Connector 7"/>
        <xdr:cNvCxnSpPr/>
      </xdr:nvCxnSpPr>
      <xdr:spPr>
        <a:xfrm>
          <a:off x="2787316" y="1378618"/>
          <a:ext cx="596566" cy="5014"/>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9525</xdr:colOff>
      <xdr:row>7</xdr:row>
      <xdr:rowOff>371475</xdr:rowOff>
    </xdr:from>
    <xdr:to>
      <xdr:col>3</xdr:col>
      <xdr:colOff>600075</xdr:colOff>
      <xdr:row>7</xdr:row>
      <xdr:rowOff>381000</xdr:rowOff>
    </xdr:to>
    <xdr:cxnSp macro="">
      <xdr:nvCxnSpPr>
        <xdr:cNvPr id="9" name="Straight Arrow Connector 8"/>
        <xdr:cNvCxnSpPr/>
      </xdr:nvCxnSpPr>
      <xdr:spPr>
        <a:xfrm>
          <a:off x="2676525" y="2124075"/>
          <a:ext cx="590550" cy="9525"/>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11906</xdr:colOff>
      <xdr:row>11</xdr:row>
      <xdr:rowOff>0</xdr:rowOff>
    </xdr:from>
    <xdr:to>
      <xdr:col>3</xdr:col>
      <xdr:colOff>600075</xdr:colOff>
      <xdr:row>11</xdr:row>
      <xdr:rowOff>0</xdr:rowOff>
    </xdr:to>
    <xdr:cxnSp macro="">
      <xdr:nvCxnSpPr>
        <xdr:cNvPr id="10" name="Straight Arrow Connector 9"/>
        <xdr:cNvCxnSpPr/>
      </xdr:nvCxnSpPr>
      <xdr:spPr>
        <a:xfrm>
          <a:off x="2780109" y="2553891"/>
          <a:ext cx="588169"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9525</xdr:colOff>
      <xdr:row>20</xdr:row>
      <xdr:rowOff>371475</xdr:rowOff>
    </xdr:from>
    <xdr:to>
      <xdr:col>3</xdr:col>
      <xdr:colOff>0</xdr:colOff>
      <xdr:row>20</xdr:row>
      <xdr:rowOff>381000</xdr:rowOff>
    </xdr:to>
    <xdr:cxnSp macro="">
      <xdr:nvCxnSpPr>
        <xdr:cNvPr id="11" name="Straight Connector 10"/>
        <xdr:cNvCxnSpPr/>
      </xdr:nvCxnSpPr>
      <xdr:spPr>
        <a:xfrm flipV="1">
          <a:off x="2047875" y="2124075"/>
          <a:ext cx="619125" cy="9525"/>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9525</xdr:colOff>
      <xdr:row>18</xdr:row>
      <xdr:rowOff>1</xdr:rowOff>
    </xdr:from>
    <xdr:to>
      <xdr:col>3</xdr:col>
      <xdr:colOff>9525</xdr:colOff>
      <xdr:row>23</xdr:row>
      <xdr:rowOff>180975</xdr:rowOff>
    </xdr:to>
    <xdr:cxnSp macro="">
      <xdr:nvCxnSpPr>
        <xdr:cNvPr id="12" name="Straight Connector 11"/>
        <xdr:cNvCxnSpPr/>
      </xdr:nvCxnSpPr>
      <xdr:spPr>
        <a:xfrm flipV="1">
          <a:off x="2676525" y="1352551"/>
          <a:ext cx="0" cy="1552574"/>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10027</xdr:colOff>
      <xdr:row>17</xdr:row>
      <xdr:rowOff>200526</xdr:rowOff>
    </xdr:from>
    <xdr:to>
      <xdr:col>4</xdr:col>
      <xdr:colOff>0</xdr:colOff>
      <xdr:row>17</xdr:row>
      <xdr:rowOff>200526</xdr:rowOff>
    </xdr:to>
    <xdr:cxnSp macro="">
      <xdr:nvCxnSpPr>
        <xdr:cNvPr id="13" name="Straight Arrow Connector 12"/>
        <xdr:cNvCxnSpPr/>
      </xdr:nvCxnSpPr>
      <xdr:spPr>
        <a:xfrm>
          <a:off x="2782303" y="4361447"/>
          <a:ext cx="601579"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9525</xdr:colOff>
      <xdr:row>20</xdr:row>
      <xdr:rowOff>371475</xdr:rowOff>
    </xdr:from>
    <xdr:to>
      <xdr:col>3</xdr:col>
      <xdr:colOff>600075</xdr:colOff>
      <xdr:row>20</xdr:row>
      <xdr:rowOff>381000</xdr:rowOff>
    </xdr:to>
    <xdr:cxnSp macro="">
      <xdr:nvCxnSpPr>
        <xdr:cNvPr id="14" name="Straight Arrow Connector 13"/>
        <xdr:cNvCxnSpPr/>
      </xdr:nvCxnSpPr>
      <xdr:spPr>
        <a:xfrm>
          <a:off x="2676525" y="2124075"/>
          <a:ext cx="590550" cy="9525"/>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9525</xdr:colOff>
      <xdr:row>23</xdr:row>
      <xdr:rowOff>180975</xdr:rowOff>
    </xdr:from>
    <xdr:to>
      <xdr:col>3</xdr:col>
      <xdr:colOff>600075</xdr:colOff>
      <xdr:row>24</xdr:row>
      <xdr:rowOff>0</xdr:rowOff>
    </xdr:to>
    <xdr:cxnSp macro="">
      <xdr:nvCxnSpPr>
        <xdr:cNvPr id="15" name="Straight Arrow Connector 14"/>
        <xdr:cNvCxnSpPr/>
      </xdr:nvCxnSpPr>
      <xdr:spPr>
        <a:xfrm>
          <a:off x="2676525" y="2905125"/>
          <a:ext cx="590550" cy="9525"/>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9525</xdr:colOff>
      <xdr:row>32</xdr:row>
      <xdr:rowOff>371475</xdr:rowOff>
    </xdr:from>
    <xdr:to>
      <xdr:col>3</xdr:col>
      <xdr:colOff>0</xdr:colOff>
      <xdr:row>32</xdr:row>
      <xdr:rowOff>381000</xdr:rowOff>
    </xdr:to>
    <xdr:cxnSp macro="">
      <xdr:nvCxnSpPr>
        <xdr:cNvPr id="16" name="Straight Connector 15"/>
        <xdr:cNvCxnSpPr/>
      </xdr:nvCxnSpPr>
      <xdr:spPr>
        <a:xfrm flipV="1">
          <a:off x="2047875" y="2124075"/>
          <a:ext cx="619125" cy="9525"/>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9525</xdr:colOff>
      <xdr:row>31</xdr:row>
      <xdr:rowOff>1</xdr:rowOff>
    </xdr:from>
    <xdr:to>
      <xdr:col>3</xdr:col>
      <xdr:colOff>9525</xdr:colOff>
      <xdr:row>34</xdr:row>
      <xdr:rowOff>180975</xdr:rowOff>
    </xdr:to>
    <xdr:cxnSp macro="">
      <xdr:nvCxnSpPr>
        <xdr:cNvPr id="17" name="Straight Connector 16"/>
        <xdr:cNvCxnSpPr/>
      </xdr:nvCxnSpPr>
      <xdr:spPr>
        <a:xfrm flipV="1">
          <a:off x="2676525" y="1352551"/>
          <a:ext cx="0" cy="1552574"/>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15040</xdr:colOff>
      <xdr:row>31</xdr:row>
      <xdr:rowOff>0</xdr:rowOff>
    </xdr:from>
    <xdr:to>
      <xdr:col>4</xdr:col>
      <xdr:colOff>0</xdr:colOff>
      <xdr:row>31</xdr:row>
      <xdr:rowOff>0</xdr:rowOff>
    </xdr:to>
    <xdr:cxnSp macro="">
      <xdr:nvCxnSpPr>
        <xdr:cNvPr id="18" name="Straight Arrow Connector 17"/>
        <xdr:cNvCxnSpPr/>
      </xdr:nvCxnSpPr>
      <xdr:spPr>
        <a:xfrm>
          <a:off x="2787316" y="7148763"/>
          <a:ext cx="596566"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9525</xdr:colOff>
      <xdr:row>34</xdr:row>
      <xdr:rowOff>180975</xdr:rowOff>
    </xdr:from>
    <xdr:to>
      <xdr:col>3</xdr:col>
      <xdr:colOff>600075</xdr:colOff>
      <xdr:row>35</xdr:row>
      <xdr:rowOff>0</xdr:rowOff>
    </xdr:to>
    <xdr:cxnSp macro="">
      <xdr:nvCxnSpPr>
        <xdr:cNvPr id="20" name="Straight Arrow Connector 19"/>
        <xdr:cNvCxnSpPr/>
      </xdr:nvCxnSpPr>
      <xdr:spPr>
        <a:xfrm>
          <a:off x="2676525" y="2905125"/>
          <a:ext cx="590550" cy="9525"/>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9525</xdr:colOff>
      <xdr:row>40</xdr:row>
      <xdr:rowOff>371475</xdr:rowOff>
    </xdr:from>
    <xdr:to>
      <xdr:col>3</xdr:col>
      <xdr:colOff>0</xdr:colOff>
      <xdr:row>40</xdr:row>
      <xdr:rowOff>381000</xdr:rowOff>
    </xdr:to>
    <xdr:cxnSp macro="">
      <xdr:nvCxnSpPr>
        <xdr:cNvPr id="21" name="Straight Connector 20"/>
        <xdr:cNvCxnSpPr/>
      </xdr:nvCxnSpPr>
      <xdr:spPr>
        <a:xfrm flipV="1">
          <a:off x="2047875" y="2124075"/>
          <a:ext cx="619125" cy="9525"/>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9525</xdr:colOff>
      <xdr:row>40</xdr:row>
      <xdr:rowOff>371475</xdr:rowOff>
    </xdr:from>
    <xdr:to>
      <xdr:col>3</xdr:col>
      <xdr:colOff>600075</xdr:colOff>
      <xdr:row>40</xdr:row>
      <xdr:rowOff>381000</xdr:rowOff>
    </xdr:to>
    <xdr:cxnSp macro="">
      <xdr:nvCxnSpPr>
        <xdr:cNvPr id="24" name="Straight Arrow Connector 23"/>
        <xdr:cNvCxnSpPr/>
      </xdr:nvCxnSpPr>
      <xdr:spPr>
        <a:xfrm>
          <a:off x="2676525" y="2124075"/>
          <a:ext cx="590550" cy="9525"/>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10026</xdr:colOff>
      <xdr:row>7</xdr:row>
      <xdr:rowOff>370974</xdr:rowOff>
    </xdr:from>
    <xdr:to>
      <xdr:col>9</xdr:col>
      <xdr:colOff>0</xdr:colOff>
      <xdr:row>7</xdr:row>
      <xdr:rowOff>371476</xdr:rowOff>
    </xdr:to>
    <xdr:cxnSp macro="">
      <xdr:nvCxnSpPr>
        <xdr:cNvPr id="26" name="Straight Connector 25"/>
        <xdr:cNvCxnSpPr/>
      </xdr:nvCxnSpPr>
      <xdr:spPr>
        <a:xfrm>
          <a:off x="7569868" y="2526632"/>
          <a:ext cx="456198" cy="502"/>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9525</xdr:colOff>
      <xdr:row>5</xdr:row>
      <xdr:rowOff>1</xdr:rowOff>
    </xdr:from>
    <xdr:to>
      <xdr:col>9</xdr:col>
      <xdr:colOff>9525</xdr:colOff>
      <xdr:row>14</xdr:row>
      <xdr:rowOff>0</xdr:rowOff>
    </xdr:to>
    <xdr:cxnSp macro="">
      <xdr:nvCxnSpPr>
        <xdr:cNvPr id="27" name="Straight Connector 26"/>
        <xdr:cNvCxnSpPr/>
      </xdr:nvCxnSpPr>
      <xdr:spPr>
        <a:xfrm flipV="1">
          <a:off x="8201025" y="1352551"/>
          <a:ext cx="0" cy="2152649"/>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20052</xdr:colOff>
      <xdr:row>4</xdr:row>
      <xdr:rowOff>195513</xdr:rowOff>
    </xdr:from>
    <xdr:to>
      <xdr:col>10</xdr:col>
      <xdr:colOff>0</xdr:colOff>
      <xdr:row>5</xdr:row>
      <xdr:rowOff>0</xdr:rowOff>
    </xdr:to>
    <xdr:cxnSp macro="">
      <xdr:nvCxnSpPr>
        <xdr:cNvPr id="28" name="Straight Arrow Connector 27"/>
        <xdr:cNvCxnSpPr/>
      </xdr:nvCxnSpPr>
      <xdr:spPr>
        <a:xfrm>
          <a:off x="8046118" y="1378618"/>
          <a:ext cx="456198" cy="5014"/>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9525</xdr:colOff>
      <xdr:row>7</xdr:row>
      <xdr:rowOff>371475</xdr:rowOff>
    </xdr:from>
    <xdr:to>
      <xdr:col>9</xdr:col>
      <xdr:colOff>467591</xdr:colOff>
      <xdr:row>7</xdr:row>
      <xdr:rowOff>372340</xdr:rowOff>
    </xdr:to>
    <xdr:cxnSp macro="">
      <xdr:nvCxnSpPr>
        <xdr:cNvPr id="29" name="Straight Arrow Connector 28"/>
        <xdr:cNvCxnSpPr/>
      </xdr:nvCxnSpPr>
      <xdr:spPr>
        <a:xfrm>
          <a:off x="8019184" y="2518930"/>
          <a:ext cx="458066" cy="865"/>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11906</xdr:colOff>
      <xdr:row>10</xdr:row>
      <xdr:rowOff>196453</xdr:rowOff>
    </xdr:from>
    <xdr:to>
      <xdr:col>10</xdr:col>
      <xdr:colOff>0</xdr:colOff>
      <xdr:row>11</xdr:row>
      <xdr:rowOff>0</xdr:rowOff>
    </xdr:to>
    <xdr:cxnSp macro="">
      <xdr:nvCxnSpPr>
        <xdr:cNvPr id="30" name="Straight Arrow Connector 29"/>
        <xdr:cNvCxnSpPr/>
      </xdr:nvCxnSpPr>
      <xdr:spPr>
        <a:xfrm>
          <a:off x="8018859" y="2547937"/>
          <a:ext cx="464344" cy="5954"/>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20053</xdr:colOff>
      <xdr:row>20</xdr:row>
      <xdr:rowOff>370974</xdr:rowOff>
    </xdr:from>
    <xdr:to>
      <xdr:col>9</xdr:col>
      <xdr:colOff>0</xdr:colOff>
      <xdr:row>20</xdr:row>
      <xdr:rowOff>371476</xdr:rowOff>
    </xdr:to>
    <xdr:cxnSp macro="">
      <xdr:nvCxnSpPr>
        <xdr:cNvPr id="31" name="Straight Connector 30"/>
        <xdr:cNvCxnSpPr/>
      </xdr:nvCxnSpPr>
      <xdr:spPr>
        <a:xfrm>
          <a:off x="7579895" y="5464342"/>
          <a:ext cx="446171" cy="502"/>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9525</xdr:colOff>
      <xdr:row>18</xdr:row>
      <xdr:rowOff>1</xdr:rowOff>
    </xdr:from>
    <xdr:to>
      <xdr:col>9</xdr:col>
      <xdr:colOff>9525</xdr:colOff>
      <xdr:row>23</xdr:row>
      <xdr:rowOff>180975</xdr:rowOff>
    </xdr:to>
    <xdr:cxnSp macro="">
      <xdr:nvCxnSpPr>
        <xdr:cNvPr id="32" name="Straight Connector 31"/>
        <xdr:cNvCxnSpPr/>
      </xdr:nvCxnSpPr>
      <xdr:spPr>
        <a:xfrm flipV="1">
          <a:off x="2781300" y="3886201"/>
          <a:ext cx="0" cy="1362074"/>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15039</xdr:colOff>
      <xdr:row>17</xdr:row>
      <xdr:rowOff>200526</xdr:rowOff>
    </xdr:from>
    <xdr:to>
      <xdr:col>10</xdr:col>
      <xdr:colOff>0</xdr:colOff>
      <xdr:row>17</xdr:row>
      <xdr:rowOff>200526</xdr:rowOff>
    </xdr:to>
    <xdr:cxnSp macro="">
      <xdr:nvCxnSpPr>
        <xdr:cNvPr id="33" name="Straight Arrow Connector 32"/>
        <xdr:cNvCxnSpPr/>
      </xdr:nvCxnSpPr>
      <xdr:spPr>
        <a:xfrm>
          <a:off x="8041105" y="4361447"/>
          <a:ext cx="461211"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9525</xdr:colOff>
      <xdr:row>20</xdr:row>
      <xdr:rowOff>371475</xdr:rowOff>
    </xdr:from>
    <xdr:to>
      <xdr:col>9</xdr:col>
      <xdr:colOff>600075</xdr:colOff>
      <xdr:row>20</xdr:row>
      <xdr:rowOff>381000</xdr:rowOff>
    </xdr:to>
    <xdr:cxnSp macro="">
      <xdr:nvCxnSpPr>
        <xdr:cNvPr id="34" name="Straight Arrow Connector 33"/>
        <xdr:cNvCxnSpPr/>
      </xdr:nvCxnSpPr>
      <xdr:spPr>
        <a:xfrm>
          <a:off x="2781300" y="4657725"/>
          <a:ext cx="590550" cy="9525"/>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9525</xdr:colOff>
      <xdr:row>32</xdr:row>
      <xdr:rowOff>371475</xdr:rowOff>
    </xdr:from>
    <xdr:to>
      <xdr:col>9</xdr:col>
      <xdr:colOff>0</xdr:colOff>
      <xdr:row>32</xdr:row>
      <xdr:rowOff>381000</xdr:rowOff>
    </xdr:to>
    <xdr:cxnSp macro="">
      <xdr:nvCxnSpPr>
        <xdr:cNvPr id="36" name="Straight Connector 35"/>
        <xdr:cNvCxnSpPr/>
      </xdr:nvCxnSpPr>
      <xdr:spPr>
        <a:xfrm flipV="1">
          <a:off x="2047875" y="6619875"/>
          <a:ext cx="723900" cy="0"/>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9525</xdr:colOff>
      <xdr:row>31</xdr:row>
      <xdr:rowOff>1</xdr:rowOff>
    </xdr:from>
    <xdr:to>
      <xdr:col>9</xdr:col>
      <xdr:colOff>9525</xdr:colOff>
      <xdr:row>34</xdr:row>
      <xdr:rowOff>180975</xdr:rowOff>
    </xdr:to>
    <xdr:cxnSp macro="">
      <xdr:nvCxnSpPr>
        <xdr:cNvPr id="37" name="Straight Connector 36"/>
        <xdr:cNvCxnSpPr/>
      </xdr:nvCxnSpPr>
      <xdr:spPr>
        <a:xfrm flipV="1">
          <a:off x="2781300" y="6229351"/>
          <a:ext cx="0" cy="771524"/>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10026</xdr:colOff>
      <xdr:row>31</xdr:row>
      <xdr:rowOff>0</xdr:rowOff>
    </xdr:from>
    <xdr:to>
      <xdr:col>10</xdr:col>
      <xdr:colOff>0</xdr:colOff>
      <xdr:row>31</xdr:row>
      <xdr:rowOff>5013</xdr:rowOff>
    </xdr:to>
    <xdr:cxnSp macro="">
      <xdr:nvCxnSpPr>
        <xdr:cNvPr id="38" name="Straight Arrow Connector 37"/>
        <xdr:cNvCxnSpPr/>
      </xdr:nvCxnSpPr>
      <xdr:spPr>
        <a:xfrm flipV="1">
          <a:off x="8036092" y="7148763"/>
          <a:ext cx="466224" cy="5013"/>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9525</xdr:colOff>
      <xdr:row>34</xdr:row>
      <xdr:rowOff>180975</xdr:rowOff>
    </xdr:from>
    <xdr:to>
      <xdr:col>9</xdr:col>
      <xdr:colOff>600075</xdr:colOff>
      <xdr:row>35</xdr:row>
      <xdr:rowOff>0</xdr:rowOff>
    </xdr:to>
    <xdr:cxnSp macro="">
      <xdr:nvCxnSpPr>
        <xdr:cNvPr id="39" name="Straight Arrow Connector 38"/>
        <xdr:cNvCxnSpPr/>
      </xdr:nvCxnSpPr>
      <xdr:spPr>
        <a:xfrm>
          <a:off x="2781300" y="7000875"/>
          <a:ext cx="590550" cy="9525"/>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20052</xdr:colOff>
      <xdr:row>13</xdr:row>
      <xdr:rowOff>195513</xdr:rowOff>
    </xdr:from>
    <xdr:to>
      <xdr:col>10</xdr:col>
      <xdr:colOff>0</xdr:colOff>
      <xdr:row>13</xdr:row>
      <xdr:rowOff>200526</xdr:rowOff>
    </xdr:to>
    <xdr:cxnSp macro="">
      <xdr:nvCxnSpPr>
        <xdr:cNvPr id="42" name="Straight Arrow Connector 41"/>
        <xdr:cNvCxnSpPr/>
      </xdr:nvCxnSpPr>
      <xdr:spPr>
        <a:xfrm>
          <a:off x="8046118" y="3564355"/>
          <a:ext cx="456198" cy="5013"/>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9525</xdr:colOff>
      <xdr:row>18</xdr:row>
      <xdr:rowOff>1</xdr:rowOff>
    </xdr:from>
    <xdr:to>
      <xdr:col>9</xdr:col>
      <xdr:colOff>9525</xdr:colOff>
      <xdr:row>27</xdr:row>
      <xdr:rowOff>0</xdr:rowOff>
    </xdr:to>
    <xdr:cxnSp macro="">
      <xdr:nvCxnSpPr>
        <xdr:cNvPr id="44" name="Straight Connector 43"/>
        <xdr:cNvCxnSpPr/>
      </xdr:nvCxnSpPr>
      <xdr:spPr>
        <a:xfrm flipV="1">
          <a:off x="8201025" y="1352551"/>
          <a:ext cx="0" cy="2152649"/>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23812</xdr:colOff>
      <xdr:row>24</xdr:row>
      <xdr:rowOff>5953</xdr:rowOff>
    </xdr:from>
    <xdr:to>
      <xdr:col>9</xdr:col>
      <xdr:colOff>476249</xdr:colOff>
      <xdr:row>24</xdr:row>
      <xdr:rowOff>11906</xdr:rowOff>
    </xdr:to>
    <xdr:cxnSp macro="">
      <xdr:nvCxnSpPr>
        <xdr:cNvPr id="47" name="Straight Arrow Connector 46"/>
        <xdr:cNvCxnSpPr/>
      </xdr:nvCxnSpPr>
      <xdr:spPr>
        <a:xfrm flipV="1">
          <a:off x="8030765" y="5280422"/>
          <a:ext cx="452437" cy="5953"/>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15039</xdr:colOff>
      <xdr:row>26</xdr:row>
      <xdr:rowOff>190500</xdr:rowOff>
    </xdr:from>
    <xdr:to>
      <xdr:col>10</xdr:col>
      <xdr:colOff>0</xdr:colOff>
      <xdr:row>27</xdr:row>
      <xdr:rowOff>0</xdr:rowOff>
    </xdr:to>
    <xdr:cxnSp macro="">
      <xdr:nvCxnSpPr>
        <xdr:cNvPr id="48" name="Straight Arrow Connector 47"/>
        <xdr:cNvCxnSpPr/>
      </xdr:nvCxnSpPr>
      <xdr:spPr>
        <a:xfrm>
          <a:off x="8041105" y="6346658"/>
          <a:ext cx="461211" cy="10026"/>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9525</xdr:colOff>
      <xdr:row>40</xdr:row>
      <xdr:rowOff>371475</xdr:rowOff>
    </xdr:from>
    <xdr:to>
      <xdr:col>9</xdr:col>
      <xdr:colOff>0</xdr:colOff>
      <xdr:row>40</xdr:row>
      <xdr:rowOff>381000</xdr:rowOff>
    </xdr:to>
    <xdr:cxnSp macro="">
      <xdr:nvCxnSpPr>
        <xdr:cNvPr id="49" name="Straight Connector 48"/>
        <xdr:cNvCxnSpPr/>
      </xdr:nvCxnSpPr>
      <xdr:spPr>
        <a:xfrm flipV="1">
          <a:off x="7467600" y="7419975"/>
          <a:ext cx="723900" cy="0"/>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9525</xdr:colOff>
      <xdr:row>39</xdr:row>
      <xdr:rowOff>1</xdr:rowOff>
    </xdr:from>
    <xdr:to>
      <xdr:col>9</xdr:col>
      <xdr:colOff>9525</xdr:colOff>
      <xdr:row>42</xdr:row>
      <xdr:rowOff>180975</xdr:rowOff>
    </xdr:to>
    <xdr:cxnSp macro="">
      <xdr:nvCxnSpPr>
        <xdr:cNvPr id="50" name="Straight Connector 49"/>
        <xdr:cNvCxnSpPr/>
      </xdr:nvCxnSpPr>
      <xdr:spPr>
        <a:xfrm flipV="1">
          <a:off x="8201025" y="7029451"/>
          <a:ext cx="0" cy="771524"/>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20052</xdr:colOff>
      <xdr:row>39</xdr:row>
      <xdr:rowOff>0</xdr:rowOff>
    </xdr:from>
    <xdr:to>
      <xdr:col>10</xdr:col>
      <xdr:colOff>0</xdr:colOff>
      <xdr:row>39</xdr:row>
      <xdr:rowOff>0</xdr:rowOff>
    </xdr:to>
    <xdr:cxnSp macro="">
      <xdr:nvCxnSpPr>
        <xdr:cNvPr id="51" name="Straight Arrow Connector 50"/>
        <xdr:cNvCxnSpPr/>
      </xdr:nvCxnSpPr>
      <xdr:spPr>
        <a:xfrm>
          <a:off x="8046118" y="8732921"/>
          <a:ext cx="456198"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9525</xdr:colOff>
      <xdr:row>42</xdr:row>
      <xdr:rowOff>180975</xdr:rowOff>
    </xdr:from>
    <xdr:to>
      <xdr:col>9</xdr:col>
      <xdr:colOff>600075</xdr:colOff>
      <xdr:row>43</xdr:row>
      <xdr:rowOff>0</xdr:rowOff>
    </xdr:to>
    <xdr:cxnSp macro="">
      <xdr:nvCxnSpPr>
        <xdr:cNvPr id="52" name="Straight Arrow Connector 51"/>
        <xdr:cNvCxnSpPr/>
      </xdr:nvCxnSpPr>
      <xdr:spPr>
        <a:xfrm>
          <a:off x="8201025" y="7800975"/>
          <a:ext cx="590550" cy="9525"/>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11</xdr:row>
      <xdr:rowOff>371475</xdr:rowOff>
    </xdr:from>
    <xdr:to>
      <xdr:col>3</xdr:col>
      <xdr:colOff>0</xdr:colOff>
      <xdr:row>11</xdr:row>
      <xdr:rowOff>381000</xdr:rowOff>
    </xdr:to>
    <xdr:cxnSp macro="">
      <xdr:nvCxnSpPr>
        <xdr:cNvPr id="2" name="Straight Connector 1"/>
        <xdr:cNvCxnSpPr/>
      </xdr:nvCxnSpPr>
      <xdr:spPr>
        <a:xfrm flipV="1">
          <a:off x="7467600" y="2124075"/>
          <a:ext cx="828675" cy="9525"/>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9293</xdr:colOff>
      <xdr:row>10</xdr:row>
      <xdr:rowOff>102219</xdr:rowOff>
    </xdr:from>
    <xdr:to>
      <xdr:col>3</xdr:col>
      <xdr:colOff>9525</xdr:colOff>
      <xdr:row>13</xdr:row>
      <xdr:rowOff>104776</xdr:rowOff>
    </xdr:to>
    <xdr:cxnSp macro="">
      <xdr:nvCxnSpPr>
        <xdr:cNvPr id="3" name="Straight Connector 2"/>
        <xdr:cNvCxnSpPr/>
      </xdr:nvCxnSpPr>
      <xdr:spPr>
        <a:xfrm flipH="1" flipV="1">
          <a:off x="3930805" y="2151256"/>
          <a:ext cx="232" cy="592642"/>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9525</xdr:colOff>
      <xdr:row>13</xdr:row>
      <xdr:rowOff>104775</xdr:rowOff>
    </xdr:from>
    <xdr:to>
      <xdr:col>3</xdr:col>
      <xdr:colOff>600075</xdr:colOff>
      <xdr:row>13</xdr:row>
      <xdr:rowOff>104775</xdr:rowOff>
    </xdr:to>
    <xdr:cxnSp macro="">
      <xdr:nvCxnSpPr>
        <xdr:cNvPr id="5" name="Straight Arrow Connector 4"/>
        <xdr:cNvCxnSpPr/>
      </xdr:nvCxnSpPr>
      <xdr:spPr>
        <a:xfrm>
          <a:off x="3931037" y="2743897"/>
          <a:ext cx="590550"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9525</xdr:colOff>
      <xdr:row>17</xdr:row>
      <xdr:rowOff>190500</xdr:rowOff>
    </xdr:from>
    <xdr:to>
      <xdr:col>3</xdr:col>
      <xdr:colOff>4647</xdr:colOff>
      <xdr:row>17</xdr:row>
      <xdr:rowOff>190501</xdr:rowOff>
    </xdr:to>
    <xdr:cxnSp macro="">
      <xdr:nvCxnSpPr>
        <xdr:cNvPr id="7" name="Straight Connector 6"/>
        <xdr:cNvCxnSpPr/>
      </xdr:nvCxnSpPr>
      <xdr:spPr>
        <a:xfrm flipV="1">
          <a:off x="3094696" y="3610207"/>
          <a:ext cx="831463" cy="1"/>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0</xdr:colOff>
      <xdr:row>17</xdr:row>
      <xdr:rowOff>190500</xdr:rowOff>
    </xdr:from>
    <xdr:to>
      <xdr:col>3</xdr:col>
      <xdr:colOff>600075</xdr:colOff>
      <xdr:row>17</xdr:row>
      <xdr:rowOff>190500</xdr:rowOff>
    </xdr:to>
    <xdr:cxnSp macro="">
      <xdr:nvCxnSpPr>
        <xdr:cNvPr id="19" name="Straight Arrow Connector 18"/>
        <xdr:cNvCxnSpPr/>
      </xdr:nvCxnSpPr>
      <xdr:spPr>
        <a:xfrm>
          <a:off x="3921512" y="3610207"/>
          <a:ext cx="600075"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0</xdr:colOff>
      <xdr:row>4</xdr:row>
      <xdr:rowOff>108857</xdr:rowOff>
    </xdr:from>
    <xdr:to>
      <xdr:col>6</xdr:col>
      <xdr:colOff>5443</xdr:colOff>
      <xdr:row>4</xdr:row>
      <xdr:rowOff>115958</xdr:rowOff>
    </xdr:to>
    <xdr:cxnSp macro="">
      <xdr:nvCxnSpPr>
        <xdr:cNvPr id="35" name="Straight Arrow Connector 34"/>
        <xdr:cNvCxnSpPr/>
      </xdr:nvCxnSpPr>
      <xdr:spPr>
        <a:xfrm flipV="1">
          <a:off x="3086100" y="1469571"/>
          <a:ext cx="4065814" cy="7101"/>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9525</xdr:colOff>
      <xdr:row>10</xdr:row>
      <xdr:rowOff>95250</xdr:rowOff>
    </xdr:from>
    <xdr:to>
      <xdr:col>3</xdr:col>
      <xdr:colOff>600075</xdr:colOff>
      <xdr:row>10</xdr:row>
      <xdr:rowOff>95250</xdr:rowOff>
    </xdr:to>
    <xdr:cxnSp macro="">
      <xdr:nvCxnSpPr>
        <xdr:cNvPr id="38" name="Straight Arrow Connector 37"/>
        <xdr:cNvCxnSpPr/>
      </xdr:nvCxnSpPr>
      <xdr:spPr>
        <a:xfrm>
          <a:off x="3933825" y="2143125"/>
          <a:ext cx="590550"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9525</xdr:colOff>
      <xdr:row>10</xdr:row>
      <xdr:rowOff>104775</xdr:rowOff>
    </xdr:from>
    <xdr:to>
      <xdr:col>5</xdr:col>
      <xdr:colOff>600075</xdr:colOff>
      <xdr:row>10</xdr:row>
      <xdr:rowOff>104775</xdr:rowOff>
    </xdr:to>
    <xdr:cxnSp macro="">
      <xdr:nvCxnSpPr>
        <xdr:cNvPr id="41" name="Straight Arrow Connector 40"/>
        <xdr:cNvCxnSpPr/>
      </xdr:nvCxnSpPr>
      <xdr:spPr>
        <a:xfrm>
          <a:off x="6543675" y="2152650"/>
          <a:ext cx="590550"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9525</xdr:colOff>
      <xdr:row>13</xdr:row>
      <xdr:rowOff>95250</xdr:rowOff>
    </xdr:from>
    <xdr:to>
      <xdr:col>5</xdr:col>
      <xdr:colOff>600075</xdr:colOff>
      <xdr:row>13</xdr:row>
      <xdr:rowOff>95250</xdr:rowOff>
    </xdr:to>
    <xdr:cxnSp macro="">
      <xdr:nvCxnSpPr>
        <xdr:cNvPr id="42" name="Straight Arrow Connector 41"/>
        <xdr:cNvCxnSpPr/>
      </xdr:nvCxnSpPr>
      <xdr:spPr>
        <a:xfrm>
          <a:off x="6543675" y="2733675"/>
          <a:ext cx="590550"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0</xdr:colOff>
      <xdr:row>17</xdr:row>
      <xdr:rowOff>199793</xdr:rowOff>
    </xdr:from>
    <xdr:to>
      <xdr:col>6</xdr:col>
      <xdr:colOff>4646</xdr:colOff>
      <xdr:row>17</xdr:row>
      <xdr:rowOff>200025</xdr:rowOff>
    </xdr:to>
    <xdr:cxnSp macro="">
      <xdr:nvCxnSpPr>
        <xdr:cNvPr id="43" name="Straight Arrow Connector 42"/>
        <xdr:cNvCxnSpPr/>
      </xdr:nvCxnSpPr>
      <xdr:spPr>
        <a:xfrm flipV="1">
          <a:off x="6532756" y="3619500"/>
          <a:ext cx="613317" cy="232"/>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19050</xdr:colOff>
      <xdr:row>21</xdr:row>
      <xdr:rowOff>209550</xdr:rowOff>
    </xdr:from>
    <xdr:to>
      <xdr:col>6</xdr:col>
      <xdr:colOff>0</xdr:colOff>
      <xdr:row>21</xdr:row>
      <xdr:rowOff>209550</xdr:rowOff>
    </xdr:to>
    <xdr:cxnSp macro="">
      <xdr:nvCxnSpPr>
        <xdr:cNvPr id="44" name="Straight Arrow Connector 43"/>
        <xdr:cNvCxnSpPr/>
      </xdr:nvCxnSpPr>
      <xdr:spPr>
        <a:xfrm>
          <a:off x="6553200" y="4610100"/>
          <a:ext cx="590550"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8596</xdr:colOff>
      <xdr:row>21</xdr:row>
      <xdr:rowOff>194217</xdr:rowOff>
    </xdr:from>
    <xdr:to>
      <xdr:col>3</xdr:col>
      <xdr:colOff>3718</xdr:colOff>
      <xdr:row>21</xdr:row>
      <xdr:rowOff>194218</xdr:rowOff>
    </xdr:to>
    <xdr:cxnSp macro="">
      <xdr:nvCxnSpPr>
        <xdr:cNvPr id="49" name="Straight Connector 48"/>
        <xdr:cNvCxnSpPr/>
      </xdr:nvCxnSpPr>
      <xdr:spPr>
        <a:xfrm flipV="1">
          <a:off x="3093767" y="4585010"/>
          <a:ext cx="831463" cy="1"/>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835412</xdr:colOff>
      <xdr:row>21</xdr:row>
      <xdr:rowOff>194217</xdr:rowOff>
    </xdr:from>
    <xdr:to>
      <xdr:col>3</xdr:col>
      <xdr:colOff>599146</xdr:colOff>
      <xdr:row>21</xdr:row>
      <xdr:rowOff>194217</xdr:rowOff>
    </xdr:to>
    <xdr:cxnSp macro="">
      <xdr:nvCxnSpPr>
        <xdr:cNvPr id="50" name="Straight Arrow Connector 49"/>
        <xdr:cNvCxnSpPr/>
      </xdr:nvCxnSpPr>
      <xdr:spPr>
        <a:xfrm>
          <a:off x="3920583" y="4585010"/>
          <a:ext cx="600075"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16565</xdr:colOff>
      <xdr:row>25</xdr:row>
      <xdr:rowOff>107674</xdr:rowOff>
    </xdr:from>
    <xdr:to>
      <xdr:col>6</xdr:col>
      <xdr:colOff>0</xdr:colOff>
      <xdr:row>25</xdr:row>
      <xdr:rowOff>107674</xdr:rowOff>
    </xdr:to>
    <xdr:cxnSp macro="">
      <xdr:nvCxnSpPr>
        <xdr:cNvPr id="53" name="Straight Arrow Connector 52"/>
        <xdr:cNvCxnSpPr/>
      </xdr:nvCxnSpPr>
      <xdr:spPr>
        <a:xfrm>
          <a:off x="6559826" y="5458239"/>
          <a:ext cx="596348"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0</xdr:colOff>
      <xdr:row>7</xdr:row>
      <xdr:rowOff>196175</xdr:rowOff>
    </xdr:from>
    <xdr:to>
      <xdr:col>6</xdr:col>
      <xdr:colOff>5443</xdr:colOff>
      <xdr:row>7</xdr:row>
      <xdr:rowOff>203276</xdr:rowOff>
    </xdr:to>
    <xdr:cxnSp macro="">
      <xdr:nvCxnSpPr>
        <xdr:cNvPr id="16" name="Straight Arrow Connector 15"/>
        <xdr:cNvCxnSpPr/>
      </xdr:nvCxnSpPr>
      <xdr:spPr>
        <a:xfrm flipV="1">
          <a:off x="3087688" y="2132925"/>
          <a:ext cx="4069443" cy="7101"/>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mishra\OneDrive%20-%20Huron%20Consulting%20Group\Configuration\Config%20Values\Earning%20Attributes\Work%20Study%20Earnings\Steven%20Analysis\PL&amp;UCOP_EarnsCd_WS_ACC_GAEL_0406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 Data"/>
      <sheetName val="UCOP EARNS"/>
      <sheetName val="Quick Pivot &amp; Revison History"/>
      <sheetName val="Validation"/>
      <sheetName val="UCOP PPS Attributes Mapping"/>
      <sheetName val="PILOT PPS Attributes Mapping"/>
      <sheetName val="NRA &amp; Retro"/>
      <sheetName val="NRA &amp; Retro (2)"/>
      <sheetName val="Validation_11"/>
      <sheetName val="UCOP DOS_Earnings Mapping"/>
      <sheetName val="PILOT Income Code 18"/>
      <sheetName val="PILOT Income Code 19"/>
      <sheetName val="PILOT_DOS_Earnings Mapping"/>
      <sheetName val="Sheet1"/>
    </sheetNames>
    <sheetDataSet>
      <sheetData sheetId="0">
        <row r="1">
          <cell r="A1" t="str">
            <v>ERNCD</v>
          </cell>
        </row>
      </sheetData>
      <sheetData sheetId="1">
        <row r="1">
          <cell r="A1" t="str">
            <v>Earnings Code</v>
          </cell>
        </row>
      </sheetData>
      <sheetData sheetId="2"/>
      <sheetData sheetId="3">
        <row r="2">
          <cell r="A2" t="str">
            <v>N - Exempt from WS split</v>
          </cell>
          <cell r="C2" t="str">
            <v>N- Bypass from GAEL Processing</v>
          </cell>
        </row>
        <row r="3">
          <cell r="C3" t="str">
            <v>Y - Include with GAEL Processing</v>
          </cell>
        </row>
      </sheetData>
      <sheetData sheetId="4">
        <row r="2">
          <cell r="B2" t="str">
            <v>Earn Code</v>
          </cell>
        </row>
      </sheetData>
      <sheetData sheetId="5">
        <row r="1">
          <cell r="G1">
            <v>0</v>
          </cell>
        </row>
      </sheetData>
      <sheetData sheetId="6"/>
      <sheetData sheetId="7"/>
      <sheetData sheetId="8"/>
      <sheetData sheetId="9"/>
      <sheetData sheetId="10"/>
      <sheetData sheetId="11"/>
      <sheetData sheetId="12">
        <row r="5">
          <cell r="C5" t="str">
            <v>Earn Code</v>
          </cell>
        </row>
      </sheetData>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hrweb.berkeley.edu/benefits/eligibility/understanding/requirement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tabSelected="1" zoomScaleNormal="100" workbookViewId="0">
      <selection activeCell="E16" sqref="E16"/>
    </sheetView>
  </sheetViews>
  <sheetFormatPr defaultColWidth="9.1796875" defaultRowHeight="14.5" x14ac:dyDescent="0.35"/>
  <cols>
    <col min="1" max="1" width="10.26953125" style="24" bestFit="1" customWidth="1"/>
    <col min="2" max="2" width="30.453125" style="24" customWidth="1"/>
    <col min="3" max="3" width="19.54296875" style="24" customWidth="1"/>
    <col min="4" max="5" width="20.81640625" style="24" customWidth="1"/>
    <col min="6" max="6" width="21.54296875" style="24" customWidth="1"/>
    <col min="7" max="7" width="20.54296875" style="24" customWidth="1"/>
    <col min="8" max="16384" width="9.1796875" style="24"/>
  </cols>
  <sheetData>
    <row r="1" spans="1:7" ht="15.5" x14ac:dyDescent="0.35">
      <c r="A1" s="52" t="s">
        <v>30</v>
      </c>
    </row>
    <row r="2" spans="1:7" ht="29" thickBot="1" x14ac:dyDescent="0.4">
      <c r="A2" s="53"/>
    </row>
    <row r="3" spans="1:7" ht="15" thickBot="1" x14ac:dyDescent="0.4">
      <c r="A3" s="54" t="s">
        <v>18</v>
      </c>
      <c r="B3" s="55" t="s">
        <v>19</v>
      </c>
      <c r="C3" s="56" t="s">
        <v>183</v>
      </c>
      <c r="D3" s="56" t="s">
        <v>25</v>
      </c>
      <c r="E3" s="57" t="s">
        <v>26</v>
      </c>
      <c r="F3" s="57" t="s">
        <v>249</v>
      </c>
      <c r="G3" s="57" t="s">
        <v>278</v>
      </c>
    </row>
    <row r="4" spans="1:7" x14ac:dyDescent="0.35">
      <c r="A4" s="58" t="s">
        <v>14</v>
      </c>
      <c r="B4" s="59" t="s">
        <v>15</v>
      </c>
      <c r="C4" s="124" t="s">
        <v>20</v>
      </c>
      <c r="D4" s="111">
        <v>0.38</v>
      </c>
      <c r="E4" s="116">
        <v>0.36499999999999999</v>
      </c>
      <c r="F4" s="116">
        <v>0.35899999999999999</v>
      </c>
      <c r="G4" s="116">
        <v>0.35899999999999999</v>
      </c>
    </row>
    <row r="5" spans="1:7" x14ac:dyDescent="0.35">
      <c r="A5" s="60" t="s">
        <v>16</v>
      </c>
      <c r="B5" s="61" t="s">
        <v>17</v>
      </c>
      <c r="C5" s="61" t="s">
        <v>20</v>
      </c>
      <c r="D5" s="112">
        <v>0.38</v>
      </c>
      <c r="E5" s="117">
        <v>0.36499999999999999</v>
      </c>
      <c r="F5" s="116">
        <v>0.35899999999999999</v>
      </c>
      <c r="G5" s="116">
        <v>0.35899999999999999</v>
      </c>
    </row>
    <row r="6" spans="1:7" x14ac:dyDescent="0.35">
      <c r="A6" s="60" t="s">
        <v>8</v>
      </c>
      <c r="B6" s="61" t="s">
        <v>9</v>
      </c>
      <c r="C6" s="61" t="s">
        <v>20</v>
      </c>
      <c r="D6" s="112">
        <v>0.38</v>
      </c>
      <c r="E6" s="117">
        <v>0.36499999999999999</v>
      </c>
      <c r="F6" s="116">
        <v>0.35899999999999999</v>
      </c>
      <c r="G6" s="116">
        <v>0.35899999999999999</v>
      </c>
    </row>
    <row r="7" spans="1:7" x14ac:dyDescent="0.35">
      <c r="A7" s="60" t="s">
        <v>2</v>
      </c>
      <c r="B7" s="61" t="s">
        <v>3</v>
      </c>
      <c r="C7" s="61" t="s">
        <v>22</v>
      </c>
      <c r="D7" s="113">
        <v>0.46</v>
      </c>
      <c r="E7" s="118">
        <v>0.45500000000000002</v>
      </c>
      <c r="F7" s="118">
        <v>0.45900000000000002</v>
      </c>
      <c r="G7" s="118">
        <v>0.438</v>
      </c>
    </row>
    <row r="8" spans="1:7" x14ac:dyDescent="0.35">
      <c r="A8" s="60" t="s">
        <v>4</v>
      </c>
      <c r="B8" s="61" t="s">
        <v>5</v>
      </c>
      <c r="C8" s="61" t="s">
        <v>22</v>
      </c>
      <c r="D8" s="113">
        <v>0.46</v>
      </c>
      <c r="E8" s="118">
        <v>0.45500000000000002</v>
      </c>
      <c r="F8" s="118">
        <v>0.45900000000000002</v>
      </c>
      <c r="G8" s="118">
        <v>0.438</v>
      </c>
    </row>
    <row r="9" spans="1:7" x14ac:dyDescent="0.35">
      <c r="A9" s="60" t="s">
        <v>10</v>
      </c>
      <c r="B9" s="61" t="s">
        <v>11</v>
      </c>
      <c r="C9" s="123" t="s">
        <v>27</v>
      </c>
      <c r="D9" s="62">
        <v>0</v>
      </c>
      <c r="E9" s="121">
        <v>2.4E-2</v>
      </c>
      <c r="F9" s="121">
        <v>2.4E-2</v>
      </c>
      <c r="G9" s="121">
        <v>2.5999999999999999E-2</v>
      </c>
    </row>
    <row r="10" spans="1:7" x14ac:dyDescent="0.35">
      <c r="A10" s="60" t="s">
        <v>12</v>
      </c>
      <c r="B10" s="61" t="s">
        <v>13</v>
      </c>
      <c r="C10" s="61" t="s">
        <v>28</v>
      </c>
      <c r="D10" s="114">
        <v>0.17</v>
      </c>
      <c r="E10" s="119">
        <v>0.17399999999999999</v>
      </c>
      <c r="F10" s="119">
        <v>0.16400000000000001</v>
      </c>
      <c r="G10" s="119">
        <v>0.14399999999999999</v>
      </c>
    </row>
    <row r="11" spans="1:7" x14ac:dyDescent="0.35">
      <c r="A11" s="60" t="s">
        <v>0</v>
      </c>
      <c r="B11" s="61" t="s">
        <v>1</v>
      </c>
      <c r="C11" s="61" t="s">
        <v>28</v>
      </c>
      <c r="D11" s="114">
        <v>0.17</v>
      </c>
      <c r="E11" s="119">
        <v>0.17399999999999999</v>
      </c>
      <c r="F11" s="119">
        <v>0.16400000000000001</v>
      </c>
      <c r="G11" s="119">
        <v>0.14399999999999999</v>
      </c>
    </row>
    <row r="12" spans="1:7" x14ac:dyDescent="0.35">
      <c r="A12" s="60" t="s">
        <v>6</v>
      </c>
      <c r="B12" s="61" t="s">
        <v>7</v>
      </c>
      <c r="C12" s="123" t="s">
        <v>29</v>
      </c>
      <c r="D12" s="62">
        <v>0</v>
      </c>
      <c r="E12" s="122">
        <v>5.6000000000000001E-2</v>
      </c>
      <c r="F12" s="122">
        <v>5.5E-2</v>
      </c>
      <c r="G12" s="122">
        <v>4.2000000000000003E-2</v>
      </c>
    </row>
    <row r="13" spans="1:7" x14ac:dyDescent="0.35">
      <c r="A13" s="60">
        <v>10</v>
      </c>
      <c r="B13" s="64" t="s">
        <v>70</v>
      </c>
      <c r="C13" s="61" t="s">
        <v>74</v>
      </c>
      <c r="D13" s="62">
        <v>0</v>
      </c>
      <c r="E13" s="63" t="s">
        <v>71</v>
      </c>
      <c r="F13" s="63" t="s">
        <v>71</v>
      </c>
      <c r="G13" s="63" t="s">
        <v>71</v>
      </c>
    </row>
    <row r="14" spans="1:7" ht="15" thickBot="1" x14ac:dyDescent="0.4">
      <c r="A14" s="65">
        <v>14</v>
      </c>
      <c r="B14" s="66" t="s">
        <v>24</v>
      </c>
      <c r="C14" s="67" t="s">
        <v>28</v>
      </c>
      <c r="D14" s="115">
        <v>0.17</v>
      </c>
      <c r="E14" s="120">
        <v>0.17399999999999999</v>
      </c>
      <c r="F14" s="119">
        <v>0.16400000000000001</v>
      </c>
      <c r="G14" s="119">
        <v>0.14399999999999999</v>
      </c>
    </row>
    <row r="16" spans="1:7" x14ac:dyDescent="0.35">
      <c r="A16" s="24" t="s">
        <v>279</v>
      </c>
    </row>
    <row r="18" spans="1:1" x14ac:dyDescent="0.35">
      <c r="A18" s="68" t="s">
        <v>62</v>
      </c>
    </row>
    <row r="19" spans="1:1" x14ac:dyDescent="0.35">
      <c r="A19" s="17" t="s">
        <v>72</v>
      </c>
    </row>
    <row r="20" spans="1:1" x14ac:dyDescent="0.35">
      <c r="A20" s="17" t="s">
        <v>73</v>
      </c>
    </row>
    <row r="22" spans="1:1" x14ac:dyDescent="0.35">
      <c r="A22" s="69"/>
    </row>
    <row r="23" spans="1:1" x14ac:dyDescent="0.35">
      <c r="A23" s="69"/>
    </row>
    <row r="24" spans="1:1" x14ac:dyDescent="0.35">
      <c r="A24" s="69"/>
    </row>
    <row r="25" spans="1:1" x14ac:dyDescent="0.35">
      <c r="A25" s="69"/>
    </row>
    <row r="26" spans="1:1" x14ac:dyDescent="0.35">
      <c r="A26" s="69"/>
    </row>
  </sheetData>
  <pageMargins left="0.7" right="0.7" top="0.75" bottom="0.75" header="0.3" footer="0.3"/>
  <pageSetup scale="88" orientation="landscape" r:id="rId1"/>
  <ignoredErrors>
    <ignoredError sqref="A4:A1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7"/>
  <sheetViews>
    <sheetView workbookViewId="0">
      <selection activeCell="A39" sqref="A39"/>
    </sheetView>
  </sheetViews>
  <sheetFormatPr defaultColWidth="9.1796875" defaultRowHeight="14.5" x14ac:dyDescent="0.35"/>
  <cols>
    <col min="1" max="1" width="9.81640625" style="126" bestFit="1" customWidth="1"/>
    <col min="2" max="2" width="32" style="126" bestFit="1" customWidth="1"/>
    <col min="3" max="16384" width="9.1796875" style="126"/>
  </cols>
  <sheetData>
    <row r="1" spans="1:2" ht="15.5" x14ac:dyDescent="0.35">
      <c r="A1" s="87" t="s">
        <v>248</v>
      </c>
    </row>
    <row r="4" spans="1:2" x14ac:dyDescent="0.35">
      <c r="A4" s="128" t="s">
        <v>193</v>
      </c>
      <c r="B4" s="128" t="s">
        <v>19</v>
      </c>
    </row>
    <row r="5" spans="1:2" x14ac:dyDescent="0.35">
      <c r="A5" s="126" t="s">
        <v>194</v>
      </c>
      <c r="B5" s="126" t="s">
        <v>195</v>
      </c>
    </row>
    <row r="6" spans="1:2" x14ac:dyDescent="0.35">
      <c r="A6" s="126" t="s">
        <v>196</v>
      </c>
      <c r="B6" s="126" t="s">
        <v>197</v>
      </c>
    </row>
    <row r="7" spans="1:2" x14ac:dyDescent="0.35">
      <c r="A7" s="126" t="s">
        <v>198</v>
      </c>
      <c r="B7" s="126" t="s">
        <v>197</v>
      </c>
    </row>
    <row r="8" spans="1:2" x14ac:dyDescent="0.35">
      <c r="A8" s="126" t="s">
        <v>199</v>
      </c>
      <c r="B8" s="126" t="s">
        <v>200</v>
      </c>
    </row>
    <row r="9" spans="1:2" x14ac:dyDescent="0.35">
      <c r="A9" s="126" t="s">
        <v>201</v>
      </c>
      <c r="B9" s="126" t="s">
        <v>202</v>
      </c>
    </row>
    <row r="10" spans="1:2" x14ac:dyDescent="0.35">
      <c r="A10" s="126" t="s">
        <v>203</v>
      </c>
      <c r="B10" s="126" t="s">
        <v>200</v>
      </c>
    </row>
    <row r="11" spans="1:2" x14ac:dyDescent="0.35">
      <c r="A11" s="126" t="s">
        <v>204</v>
      </c>
      <c r="B11" s="126" t="s">
        <v>205</v>
      </c>
    </row>
    <row r="12" spans="1:2" x14ac:dyDescent="0.35">
      <c r="A12" s="126" t="s">
        <v>206</v>
      </c>
      <c r="B12" s="126" t="s">
        <v>207</v>
      </c>
    </row>
    <row r="13" spans="1:2" x14ac:dyDescent="0.35">
      <c r="A13" s="126" t="s">
        <v>208</v>
      </c>
      <c r="B13" s="126" t="s">
        <v>207</v>
      </c>
    </row>
    <row r="14" spans="1:2" x14ac:dyDescent="0.35">
      <c r="A14" s="126" t="s">
        <v>209</v>
      </c>
      <c r="B14" s="126" t="s">
        <v>210</v>
      </c>
    </row>
    <row r="15" spans="1:2" x14ac:dyDescent="0.35">
      <c r="A15" s="126" t="s">
        <v>211</v>
      </c>
      <c r="B15" s="126" t="s">
        <v>202</v>
      </c>
    </row>
    <row r="16" spans="1:2" x14ac:dyDescent="0.35">
      <c r="A16" s="126" t="s">
        <v>212</v>
      </c>
      <c r="B16" s="126" t="s">
        <v>197</v>
      </c>
    </row>
    <row r="17" spans="1:2" x14ac:dyDescent="0.35">
      <c r="A17" s="126" t="s">
        <v>213</v>
      </c>
      <c r="B17" s="126" t="s">
        <v>214</v>
      </c>
    </row>
    <row r="18" spans="1:2" x14ac:dyDescent="0.35">
      <c r="A18" s="126" t="s">
        <v>215</v>
      </c>
      <c r="B18" s="126" t="s">
        <v>200</v>
      </c>
    </row>
    <row r="19" spans="1:2" x14ac:dyDescent="0.35">
      <c r="A19" s="126" t="s">
        <v>216</v>
      </c>
      <c r="B19" s="126" t="s">
        <v>217</v>
      </c>
    </row>
    <row r="20" spans="1:2" x14ac:dyDescent="0.35">
      <c r="A20" s="126" t="s">
        <v>218</v>
      </c>
      <c r="B20" s="126" t="s">
        <v>219</v>
      </c>
    </row>
    <row r="21" spans="1:2" x14ac:dyDescent="0.35">
      <c r="A21" s="126" t="s">
        <v>220</v>
      </c>
      <c r="B21" s="126" t="s">
        <v>221</v>
      </c>
    </row>
    <row r="22" spans="1:2" x14ac:dyDescent="0.35">
      <c r="A22" s="126" t="s">
        <v>222</v>
      </c>
      <c r="B22" s="126" t="s">
        <v>223</v>
      </c>
    </row>
    <row r="23" spans="1:2" x14ac:dyDescent="0.35">
      <c r="A23" s="126" t="s">
        <v>224</v>
      </c>
      <c r="B23" s="126" t="s">
        <v>225</v>
      </c>
    </row>
    <row r="24" spans="1:2" x14ac:dyDescent="0.35">
      <c r="A24" s="126" t="s">
        <v>226</v>
      </c>
      <c r="B24" s="126" t="s">
        <v>225</v>
      </c>
    </row>
    <row r="25" spans="1:2" x14ac:dyDescent="0.35">
      <c r="A25" s="126" t="s">
        <v>227</v>
      </c>
      <c r="B25" s="126" t="s">
        <v>228</v>
      </c>
    </row>
    <row r="26" spans="1:2" x14ac:dyDescent="0.35">
      <c r="A26" s="126" t="s">
        <v>229</v>
      </c>
      <c r="B26" s="126" t="s">
        <v>228</v>
      </c>
    </row>
    <row r="27" spans="1:2" x14ac:dyDescent="0.35">
      <c r="A27" s="126" t="s">
        <v>230</v>
      </c>
      <c r="B27" s="126" t="s">
        <v>231</v>
      </c>
    </row>
    <row r="28" spans="1:2" x14ac:dyDescent="0.35">
      <c r="A28" s="126" t="s">
        <v>232</v>
      </c>
      <c r="B28" s="126" t="s">
        <v>233</v>
      </c>
    </row>
    <row r="29" spans="1:2" x14ac:dyDescent="0.35">
      <c r="A29" s="127">
        <v>986</v>
      </c>
      <c r="B29" s="126" t="s">
        <v>234</v>
      </c>
    </row>
    <row r="30" spans="1:2" x14ac:dyDescent="0.35">
      <c r="A30" s="126" t="s">
        <v>235</v>
      </c>
      <c r="B30" s="126" t="s">
        <v>236</v>
      </c>
    </row>
    <row r="31" spans="1:2" x14ac:dyDescent="0.35">
      <c r="A31" s="126" t="s">
        <v>237</v>
      </c>
      <c r="B31" s="126" t="s">
        <v>236</v>
      </c>
    </row>
    <row r="32" spans="1:2" x14ac:dyDescent="0.35">
      <c r="A32" s="126" t="s">
        <v>238</v>
      </c>
      <c r="B32" s="126" t="s">
        <v>239</v>
      </c>
    </row>
    <row r="33" spans="1:2" x14ac:dyDescent="0.35">
      <c r="A33" s="126" t="s">
        <v>240</v>
      </c>
      <c r="B33" s="126" t="s">
        <v>239</v>
      </c>
    </row>
    <row r="34" spans="1:2" x14ac:dyDescent="0.35">
      <c r="A34" s="126" t="s">
        <v>241</v>
      </c>
      <c r="B34" s="126" t="s">
        <v>242</v>
      </c>
    </row>
    <row r="35" spans="1:2" x14ac:dyDescent="0.35">
      <c r="A35" s="126" t="s">
        <v>243</v>
      </c>
      <c r="B35" s="126" t="s">
        <v>244</v>
      </c>
    </row>
    <row r="36" spans="1:2" x14ac:dyDescent="0.35">
      <c r="A36" s="126" t="s">
        <v>245</v>
      </c>
      <c r="B36" s="126" t="s">
        <v>244</v>
      </c>
    </row>
    <row r="37" spans="1:2" x14ac:dyDescent="0.35">
      <c r="A37" s="126" t="s">
        <v>246</v>
      </c>
      <c r="B37" s="126" t="s">
        <v>247</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1"/>
  <sheetViews>
    <sheetView workbookViewId="0">
      <selection activeCell="A5" sqref="A5"/>
    </sheetView>
  </sheetViews>
  <sheetFormatPr defaultRowHeight="14.5" x14ac:dyDescent="0.35"/>
  <cols>
    <col min="1" max="1" width="48.453125" style="130" bestFit="1" customWidth="1"/>
    <col min="2" max="2" width="3.7265625" style="130" customWidth="1"/>
    <col min="3" max="7" width="13.7265625" style="130" customWidth="1"/>
    <col min="8" max="8" width="15.1796875" style="130" bestFit="1" customWidth="1"/>
    <col min="9" max="9" width="8.7265625" style="130"/>
    <col min="10" max="10" width="17.26953125" style="130" customWidth="1"/>
    <col min="11" max="16384" width="8.7265625" style="130"/>
  </cols>
  <sheetData>
    <row r="2" spans="1:8" ht="15.5" x14ac:dyDescent="0.35">
      <c r="A2" s="159" t="s">
        <v>275</v>
      </c>
      <c r="B2"/>
      <c r="C2"/>
      <c r="D2"/>
      <c r="E2"/>
      <c r="F2"/>
      <c r="G2"/>
      <c r="H2"/>
    </row>
    <row r="3" spans="1:8" x14ac:dyDescent="0.35">
      <c r="A3"/>
      <c r="B3"/>
      <c r="C3"/>
      <c r="D3"/>
      <c r="E3"/>
      <c r="F3"/>
      <c r="G3"/>
      <c r="H3"/>
    </row>
    <row r="4" spans="1:8" x14ac:dyDescent="0.35">
      <c r="A4" s="160" t="s">
        <v>251</v>
      </c>
      <c r="B4" s="161"/>
      <c r="C4" s="162" t="s">
        <v>20</v>
      </c>
      <c r="D4" s="134" t="s">
        <v>21</v>
      </c>
      <c r="E4" s="162" t="s">
        <v>252</v>
      </c>
      <c r="F4" s="162" t="s">
        <v>22</v>
      </c>
      <c r="G4" s="162" t="s">
        <v>23</v>
      </c>
      <c r="H4" s="162" t="s">
        <v>253</v>
      </c>
    </row>
    <row r="5" spans="1:8" x14ac:dyDescent="0.35">
      <c r="A5" s="163" t="s">
        <v>254</v>
      </c>
      <c r="B5" s="164"/>
      <c r="C5" s="137">
        <v>632252.16657285637</v>
      </c>
      <c r="D5" s="137">
        <v>116060.05492406683</v>
      </c>
      <c r="E5" s="137">
        <v>2773.5152439278932</v>
      </c>
      <c r="F5" s="137">
        <v>986854.30783033057</v>
      </c>
      <c r="G5" s="137">
        <v>3540.0197805475586</v>
      </c>
      <c r="H5" s="137">
        <v>1741480.0643517294</v>
      </c>
    </row>
    <row r="6" spans="1:8" x14ac:dyDescent="0.35">
      <c r="A6" s="163" t="s">
        <v>255</v>
      </c>
      <c r="B6" s="164"/>
      <c r="C6" s="137">
        <v>2577599.0214059954</v>
      </c>
      <c r="D6" s="137">
        <v>318560.20261203963</v>
      </c>
      <c r="E6" s="137">
        <v>163.62586116184656</v>
      </c>
      <c r="F6" s="137">
        <v>6495841.1008611703</v>
      </c>
      <c r="G6" s="137">
        <v>199.21751210381879</v>
      </c>
      <c r="H6" s="137">
        <v>9392363.1682524718</v>
      </c>
    </row>
    <row r="7" spans="1:8" x14ac:dyDescent="0.35">
      <c r="A7" s="163" t="s">
        <v>256</v>
      </c>
      <c r="B7" s="164"/>
      <c r="C7" s="137">
        <v>271504.99834168574</v>
      </c>
      <c r="D7" s="137">
        <v>151404.52761885308</v>
      </c>
      <c r="E7" s="137">
        <v>353.22156087350584</v>
      </c>
      <c r="F7" s="137">
        <v>717444.65881363919</v>
      </c>
      <c r="G7" s="137">
        <v>56613.997708157411</v>
      </c>
      <c r="H7" s="137">
        <v>1197321.404043209</v>
      </c>
    </row>
    <row r="8" spans="1:8" x14ac:dyDescent="0.35">
      <c r="A8" s="163" t="s">
        <v>257</v>
      </c>
      <c r="B8" s="164"/>
      <c r="C8" s="137">
        <v>1351874.7003319939</v>
      </c>
      <c r="D8" s="137">
        <v>359040.7905812852</v>
      </c>
      <c r="E8" s="137">
        <v>104593.74633058131</v>
      </c>
      <c r="F8" s="137">
        <v>2286657.6051363717</v>
      </c>
      <c r="G8" s="137">
        <v>532571.47302022495</v>
      </c>
      <c r="H8" s="137">
        <v>4634738.315400457</v>
      </c>
    </row>
    <row r="9" spans="1:8" x14ac:dyDescent="0.35">
      <c r="A9" s="163" t="s">
        <v>258</v>
      </c>
      <c r="B9" s="164"/>
      <c r="C9" s="137">
        <v>24098098.485952552</v>
      </c>
      <c r="D9" s="137">
        <v>2730326.5137968156</v>
      </c>
      <c r="E9" s="137">
        <v>623391.81623918086</v>
      </c>
      <c r="F9" s="137">
        <v>46746428.492609113</v>
      </c>
      <c r="G9" s="137">
        <v>299765.07429087872</v>
      </c>
      <c r="H9" s="137">
        <v>74498010.382888541</v>
      </c>
    </row>
    <row r="10" spans="1:8" x14ac:dyDescent="0.35">
      <c r="A10" s="163" t="s">
        <v>259</v>
      </c>
      <c r="B10" s="164"/>
      <c r="C10" s="137">
        <v>1617111.1515527153</v>
      </c>
      <c r="D10" s="137">
        <v>550399.09704767412</v>
      </c>
      <c r="E10" s="137">
        <v>123084.58730061814</v>
      </c>
      <c r="F10" s="137">
        <v>2734277.6388608813</v>
      </c>
      <c r="G10" s="137">
        <v>600675.78972780588</v>
      </c>
      <c r="H10" s="137">
        <v>5625548.2644896945</v>
      </c>
    </row>
    <row r="11" spans="1:8" x14ac:dyDescent="0.35">
      <c r="A11" s="163" t="s">
        <v>260</v>
      </c>
      <c r="B11" s="164"/>
      <c r="C11" s="137">
        <v>147930.77487387642</v>
      </c>
      <c r="D11" s="137">
        <v>35436.971567937624</v>
      </c>
      <c r="E11" s="137">
        <v>61.484298468816128</v>
      </c>
      <c r="F11" s="137">
        <v>394237.05820688786</v>
      </c>
      <c r="G11" s="137">
        <v>3568.0853357439637</v>
      </c>
      <c r="H11" s="137">
        <v>581234.37428291468</v>
      </c>
    </row>
    <row r="12" spans="1:8" x14ac:dyDescent="0.35">
      <c r="A12" s="163" t="s">
        <v>261</v>
      </c>
      <c r="B12" s="164"/>
      <c r="C12" s="137">
        <v>38494349.140687019</v>
      </c>
      <c r="D12" s="137">
        <v>11219235.50389226</v>
      </c>
      <c r="E12" s="137">
        <v>8643.4078394099743</v>
      </c>
      <c r="F12" s="137">
        <v>95296547.979044691</v>
      </c>
      <c r="G12" s="137">
        <v>222620.96837111411</v>
      </c>
      <c r="H12" s="137">
        <v>145241396.99983451</v>
      </c>
    </row>
    <row r="13" spans="1:8" x14ac:dyDescent="0.35">
      <c r="A13" s="163" t="s">
        <v>262</v>
      </c>
      <c r="B13" s="164"/>
      <c r="C13" s="137">
        <v>9564864.2414470557</v>
      </c>
      <c r="D13" s="137">
        <v>24385.455176505682</v>
      </c>
      <c r="E13" s="137">
        <v>41963.808416872518</v>
      </c>
      <c r="F13" s="137">
        <v>14929516.779159851</v>
      </c>
      <c r="G13" s="137">
        <v>53572.252647558664</v>
      </c>
      <c r="H13" s="137">
        <v>24614302.536847848</v>
      </c>
    </row>
    <row r="14" spans="1:8" x14ac:dyDescent="0.35">
      <c r="A14" s="163" t="s">
        <v>263</v>
      </c>
      <c r="B14" s="164"/>
      <c r="C14" s="137">
        <v>62185427.721671551</v>
      </c>
      <c r="D14" s="137">
        <v>1609125.0542320136</v>
      </c>
      <c r="E14" s="137">
        <v>274278.61107267835</v>
      </c>
      <c r="F14" s="137">
        <v>100610906.91903763</v>
      </c>
      <c r="G14" s="137">
        <v>87278.012654256163</v>
      </c>
      <c r="H14" s="137">
        <v>164767016.31866813</v>
      </c>
    </row>
    <row r="15" spans="1:8" x14ac:dyDescent="0.35">
      <c r="A15" s="163" t="s">
        <v>264</v>
      </c>
      <c r="B15" s="164"/>
      <c r="C15" s="137">
        <v>0</v>
      </c>
      <c r="D15" s="137">
        <v>0</v>
      </c>
      <c r="E15" s="137">
        <v>0</v>
      </c>
      <c r="F15" s="137">
        <v>49321.742609593275</v>
      </c>
      <c r="G15" s="137">
        <v>0</v>
      </c>
      <c r="H15" s="137">
        <v>49321.742609593275</v>
      </c>
    </row>
    <row r="16" spans="1:8" x14ac:dyDescent="0.35">
      <c r="A16" s="163" t="s">
        <v>265</v>
      </c>
      <c r="B16" s="164"/>
      <c r="C16" s="137">
        <v>417722.03424871177</v>
      </c>
      <c r="D16" s="137">
        <v>124834.85538925137</v>
      </c>
      <c r="E16" s="137">
        <v>32593.119941827077</v>
      </c>
      <c r="F16" s="137">
        <v>656739.50681001868</v>
      </c>
      <c r="G16" s="137">
        <v>146278.1192467401</v>
      </c>
      <c r="H16" s="137">
        <v>1378167.635636549</v>
      </c>
    </row>
    <row r="17" spans="1:8" x14ac:dyDescent="0.35">
      <c r="A17" s="163" t="s">
        <v>266</v>
      </c>
      <c r="B17" s="164"/>
      <c r="C17" s="137">
        <v>381725.36960157746</v>
      </c>
      <c r="D17" s="137">
        <v>61882.362253759733</v>
      </c>
      <c r="E17" s="137">
        <v>81.632094408956149</v>
      </c>
      <c r="F17" s="137">
        <v>1057307.7635563377</v>
      </c>
      <c r="G17" s="137">
        <v>45.76762454609225</v>
      </c>
      <c r="H17" s="137">
        <v>1501042.8951306299</v>
      </c>
    </row>
    <row r="18" spans="1:8" x14ac:dyDescent="0.35">
      <c r="A18" s="163" t="s">
        <v>267</v>
      </c>
      <c r="B18" s="164"/>
      <c r="C18" s="137">
        <v>5460582.6123649422</v>
      </c>
      <c r="D18" s="137">
        <v>1463746.7908377638</v>
      </c>
      <c r="E18" s="137">
        <v>443805.12217618409</v>
      </c>
      <c r="F18" s="137">
        <v>8781814.3746989407</v>
      </c>
      <c r="G18" s="137">
        <v>2079160.8429517201</v>
      </c>
      <c r="H18" s="137">
        <v>18229109.74302955</v>
      </c>
    </row>
    <row r="19" spans="1:8" x14ac:dyDescent="0.35">
      <c r="A19" s="165" t="s">
        <v>268</v>
      </c>
      <c r="B19" s="166"/>
      <c r="C19" s="140">
        <v>147201042.41905254</v>
      </c>
      <c r="D19" s="140">
        <v>18764438.179930225</v>
      </c>
      <c r="E19" s="140">
        <v>1655787.6983761934</v>
      </c>
      <c r="F19" s="140">
        <v>281743895.92723548</v>
      </c>
      <c r="G19" s="140">
        <v>4085889.6208713977</v>
      </c>
      <c r="H19" s="140">
        <v>453451053.84546584</v>
      </c>
    </row>
    <row r="20" spans="1:8" x14ac:dyDescent="0.35">
      <c r="A20"/>
      <c r="B20"/>
      <c r="C20"/>
      <c r="D20"/>
      <c r="E20"/>
      <c r="F20"/>
      <c r="G20"/>
      <c r="H20" s="167"/>
    </row>
    <row r="21" spans="1:8" x14ac:dyDescent="0.35">
      <c r="A21" s="168" t="s">
        <v>269</v>
      </c>
      <c r="B21" s="168"/>
      <c r="C21" s="169"/>
      <c r="D21" s="169"/>
      <c r="E21" s="169"/>
      <c r="F21" s="169"/>
      <c r="G21" s="169"/>
      <c r="H21" s="170"/>
    </row>
    <row r="22" spans="1:8" x14ac:dyDescent="0.35">
      <c r="A22" s="171" t="s">
        <v>270</v>
      </c>
      <c r="B22" s="164"/>
      <c r="C22" s="137">
        <v>409934373.04779011</v>
      </c>
      <c r="D22" s="137">
        <v>129899773.709562</v>
      </c>
      <c r="E22" s="137">
        <v>39158840.522501998</v>
      </c>
      <c r="F22" s="137">
        <v>642753616.40048409</v>
      </c>
      <c r="G22" s="137">
        <v>154961968.37156996</v>
      </c>
      <c r="H22" s="137">
        <v>1376708572.051908</v>
      </c>
    </row>
    <row r="23" spans="1:8" x14ac:dyDescent="0.35">
      <c r="A23" s="165" t="s">
        <v>271</v>
      </c>
      <c r="B23" s="166"/>
      <c r="C23" s="140">
        <v>409934373.04779011</v>
      </c>
      <c r="D23" s="140">
        <v>129899773.709562</v>
      </c>
      <c r="E23" s="140">
        <v>39158840.522501998</v>
      </c>
      <c r="F23" s="140">
        <v>642753616.40048409</v>
      </c>
      <c r="G23" s="140">
        <v>154961968.37156996</v>
      </c>
      <c r="H23" s="140">
        <v>1376708572.051908</v>
      </c>
    </row>
    <row r="24" spans="1:8" ht="16.5" x14ac:dyDescent="0.35">
      <c r="A24" s="172" t="s">
        <v>272</v>
      </c>
      <c r="B24"/>
      <c r="C24"/>
      <c r="D24"/>
      <c r="E24"/>
      <c r="F24"/>
      <c r="G24"/>
      <c r="H24" s="167"/>
    </row>
    <row r="25" spans="1:8" x14ac:dyDescent="0.35">
      <c r="A25" s="165" t="s">
        <v>273</v>
      </c>
      <c r="B25" s="166"/>
      <c r="C25" s="173">
        <v>0.35908440984013767</v>
      </c>
      <c r="D25" s="173">
        <v>0.14445320144964166</v>
      </c>
      <c r="E25" s="173">
        <v>4.2283879611418058E-2</v>
      </c>
      <c r="F25" s="173">
        <v>0.43833887315180464</v>
      </c>
      <c r="G25" s="173">
        <v>2.6367047758932661E-2</v>
      </c>
      <c r="H25"/>
    </row>
    <row r="26" spans="1:8" x14ac:dyDescent="0.35">
      <c r="A26"/>
      <c r="B26"/>
      <c r="C26"/>
      <c r="D26"/>
      <c r="E26"/>
      <c r="F26"/>
      <c r="G26"/>
      <c r="H26"/>
    </row>
    <row r="27" spans="1:8" ht="15.5" x14ac:dyDescent="0.35">
      <c r="A27" s="159" t="s">
        <v>276</v>
      </c>
      <c r="B27"/>
      <c r="C27"/>
      <c r="D27"/>
      <c r="E27"/>
      <c r="F27"/>
      <c r="G27"/>
      <c r="H27"/>
    </row>
    <row r="28" spans="1:8" x14ac:dyDescent="0.35">
      <c r="A28"/>
      <c r="B28"/>
      <c r="C28"/>
      <c r="D28"/>
      <c r="E28"/>
      <c r="F28"/>
      <c r="G28"/>
      <c r="H28"/>
    </row>
    <row r="29" spans="1:8" ht="16.5" x14ac:dyDescent="0.35">
      <c r="A29" s="160" t="s">
        <v>251</v>
      </c>
      <c r="B29" s="161"/>
      <c r="C29" s="162" t="s">
        <v>20</v>
      </c>
      <c r="D29" s="134" t="s">
        <v>277</v>
      </c>
      <c r="E29" s="162" t="s">
        <v>252</v>
      </c>
      <c r="F29" s="162" t="s">
        <v>22</v>
      </c>
      <c r="G29" s="162" t="s">
        <v>23</v>
      </c>
      <c r="H29" s="162" t="s">
        <v>253</v>
      </c>
    </row>
    <row r="30" spans="1:8" x14ac:dyDescent="0.35">
      <c r="A30" s="163" t="s">
        <v>254</v>
      </c>
      <c r="B30" s="164"/>
      <c r="C30" s="174">
        <f>C5/C$23</f>
        <v>1.5423253284962968E-3</v>
      </c>
      <c r="D30" s="174">
        <f t="shared" ref="D30:H30" si="0">D5/D$23</f>
        <v>8.9345848425849547E-4</v>
      </c>
      <c r="E30" s="174">
        <f t="shared" si="0"/>
        <v>7.0827307625059464E-5</v>
      </c>
      <c r="F30" s="174">
        <f t="shared" si="0"/>
        <v>1.5353539562435472E-3</v>
      </c>
      <c r="G30" s="174">
        <f t="shared" si="0"/>
        <v>2.2844442528370898E-5</v>
      </c>
      <c r="H30" s="174">
        <f t="shared" si="0"/>
        <v>1.264959120401313E-3</v>
      </c>
    </row>
    <row r="31" spans="1:8" x14ac:dyDescent="0.35">
      <c r="A31" s="163" t="s">
        <v>255</v>
      </c>
      <c r="B31" s="164"/>
      <c r="C31" s="174">
        <f t="shared" ref="C31:H43" si="1">C6/C$23</f>
        <v>6.2878333481576551E-3</v>
      </c>
      <c r="D31" s="174">
        <f t="shared" si="1"/>
        <v>2.4523537918110338E-3</v>
      </c>
      <c r="E31" s="174">
        <f t="shared" si="1"/>
        <v>4.1785164978983885E-6</v>
      </c>
      <c r="F31" s="174">
        <f t="shared" si="1"/>
        <v>1.0106269237719498E-2</v>
      </c>
      <c r="G31" s="174">
        <f t="shared" si="1"/>
        <v>1.2855897108000865E-6</v>
      </c>
      <c r="H31" s="174">
        <f t="shared" si="1"/>
        <v>6.8223321615944283E-3</v>
      </c>
    </row>
    <row r="32" spans="1:8" x14ac:dyDescent="0.35">
      <c r="A32" s="163" t="s">
        <v>256</v>
      </c>
      <c r="B32" s="164"/>
      <c r="C32" s="174">
        <f t="shared" si="1"/>
        <v>6.6231332669932925E-4</v>
      </c>
      <c r="D32" s="174">
        <f t="shared" si="1"/>
        <v>1.1655488173318357E-3</v>
      </c>
      <c r="E32" s="174">
        <f t="shared" si="1"/>
        <v>9.0202252201653612E-6</v>
      </c>
      <c r="F32" s="174">
        <f t="shared" si="1"/>
        <v>1.11620477972794E-3</v>
      </c>
      <c r="G32" s="174">
        <f t="shared" si="1"/>
        <v>3.6534124019648215E-4</v>
      </c>
      <c r="H32" s="174">
        <f t="shared" si="1"/>
        <v>8.6969851742745214E-4</v>
      </c>
    </row>
    <row r="33" spans="1:8" x14ac:dyDescent="0.35">
      <c r="A33" s="163" t="s">
        <v>257</v>
      </c>
      <c r="B33" s="164"/>
      <c r="C33" s="174">
        <f t="shared" si="1"/>
        <v>3.2977832287666995E-3</v>
      </c>
      <c r="D33" s="174">
        <f t="shared" si="1"/>
        <v>2.7639831874076313E-3</v>
      </c>
      <c r="E33" s="174">
        <f t="shared" si="1"/>
        <v>2.671012341912376E-3</v>
      </c>
      <c r="F33" s="174">
        <f t="shared" si="1"/>
        <v>3.5575958606689677E-3</v>
      </c>
      <c r="G33" s="174">
        <f t="shared" si="1"/>
        <v>3.4367882559623768E-3</v>
      </c>
      <c r="H33" s="174">
        <f t="shared" si="1"/>
        <v>3.3665355250113941E-3</v>
      </c>
    </row>
    <row r="34" spans="1:8" x14ac:dyDescent="0.35">
      <c r="A34" s="163" t="s">
        <v>258</v>
      </c>
      <c r="B34" s="164"/>
      <c r="C34" s="174">
        <f t="shared" si="1"/>
        <v>5.8785259471625717E-2</v>
      </c>
      <c r="D34" s="174">
        <f t="shared" si="1"/>
        <v>2.1018716475222271E-2</v>
      </c>
      <c r="E34" s="174">
        <f t="shared" si="1"/>
        <v>1.5919567789065635E-2</v>
      </c>
      <c r="F34" s="174">
        <f t="shared" si="1"/>
        <v>7.2728378806168489E-2</v>
      </c>
      <c r="G34" s="174">
        <f t="shared" si="1"/>
        <v>1.9344428664722292E-3</v>
      </c>
      <c r="H34" s="174">
        <f t="shared" si="1"/>
        <v>5.4113130327832111E-2</v>
      </c>
    </row>
    <row r="35" spans="1:8" x14ac:dyDescent="0.35">
      <c r="A35" s="163" t="s">
        <v>259</v>
      </c>
      <c r="B35" s="164"/>
      <c r="C35" s="174">
        <f t="shared" si="1"/>
        <v>3.9448049684874626E-3</v>
      </c>
      <c r="D35" s="174">
        <f t="shared" si="1"/>
        <v>4.2371058957984846E-3</v>
      </c>
      <c r="E35" s="174">
        <f t="shared" si="1"/>
        <v>3.1432132733830451E-3</v>
      </c>
      <c r="F35" s="174">
        <f t="shared" si="1"/>
        <v>4.2540058415746346E-3</v>
      </c>
      <c r="G35" s="174">
        <f t="shared" si="1"/>
        <v>3.8762787801423452E-3</v>
      </c>
      <c r="H35" s="174">
        <f t="shared" si="1"/>
        <v>4.0862302877254014E-3</v>
      </c>
    </row>
    <row r="36" spans="1:8" x14ac:dyDescent="0.35">
      <c r="A36" s="163" t="s">
        <v>260</v>
      </c>
      <c r="B36" s="164"/>
      <c r="C36" s="174">
        <f t="shared" si="1"/>
        <v>3.608645300320563E-4</v>
      </c>
      <c r="D36" s="174">
        <f t="shared" si="1"/>
        <v>2.7280241185923703E-4</v>
      </c>
      <c r="E36" s="174">
        <f t="shared" si="1"/>
        <v>1.5701256127204574E-6</v>
      </c>
      <c r="F36" s="174">
        <f t="shared" si="1"/>
        <v>6.133564217260637E-4</v>
      </c>
      <c r="G36" s="174">
        <f t="shared" si="1"/>
        <v>2.3025555065152238E-5</v>
      </c>
      <c r="H36" s="174">
        <f t="shared" si="1"/>
        <v>4.2219129457196376E-4</v>
      </c>
    </row>
    <row r="37" spans="1:8" x14ac:dyDescent="0.35">
      <c r="A37" s="163" t="s">
        <v>261</v>
      </c>
      <c r="B37" s="164"/>
      <c r="C37" s="174">
        <f t="shared" si="1"/>
        <v>9.3903687203608449E-2</v>
      </c>
      <c r="D37" s="174">
        <f t="shared" si="1"/>
        <v>8.6368399139608393E-2</v>
      </c>
      <c r="E37" s="174">
        <f t="shared" si="1"/>
        <v>2.2072685820314773E-4</v>
      </c>
      <c r="F37" s="174">
        <f t="shared" si="1"/>
        <v>0.14826295107092441</v>
      </c>
      <c r="G37" s="174">
        <f t="shared" si="1"/>
        <v>1.4366168080500272E-3</v>
      </c>
      <c r="H37" s="174">
        <f t="shared" si="1"/>
        <v>0.10549901406029617</v>
      </c>
    </row>
    <row r="38" spans="1:8" x14ac:dyDescent="0.35">
      <c r="A38" s="163" t="s">
        <v>262</v>
      </c>
      <c r="B38" s="164"/>
      <c r="C38" s="174">
        <f t="shared" si="1"/>
        <v>2.3332671935592932E-2</v>
      </c>
      <c r="D38" s="174">
        <f t="shared" si="1"/>
        <v>1.8772515517254248E-4</v>
      </c>
      <c r="E38" s="174">
        <f t="shared" si="1"/>
        <v>1.0716305145132858E-3</v>
      </c>
      <c r="F38" s="174">
        <f t="shared" si="1"/>
        <v>2.3227433340270207E-2</v>
      </c>
      <c r="G38" s="174">
        <f t="shared" si="1"/>
        <v>3.4571226224425835E-4</v>
      </c>
      <c r="H38" s="174">
        <f t="shared" si="1"/>
        <v>1.787909441150758E-2</v>
      </c>
    </row>
    <row r="39" spans="1:8" x14ac:dyDescent="0.35">
      <c r="A39" s="163" t="s">
        <v>263</v>
      </c>
      <c r="B39" s="164"/>
      <c r="C39" s="174">
        <f t="shared" si="1"/>
        <v>0.15169605627196814</v>
      </c>
      <c r="D39" s="174">
        <f t="shared" si="1"/>
        <v>1.2387435391764389E-2</v>
      </c>
      <c r="E39" s="174">
        <f t="shared" si="1"/>
        <v>7.0042577209370781E-3</v>
      </c>
      <c r="F39" s="174">
        <f t="shared" si="1"/>
        <v>0.15653106315056409</v>
      </c>
      <c r="G39" s="174">
        <f t="shared" si="1"/>
        <v>5.632221478045486E-4</v>
      </c>
      <c r="H39" s="174">
        <f t="shared" si="1"/>
        <v>0.11968184092374176</v>
      </c>
    </row>
    <row r="40" spans="1:8" x14ac:dyDescent="0.35">
      <c r="A40" s="163" t="s">
        <v>264</v>
      </c>
      <c r="B40" s="164"/>
      <c r="C40" s="174">
        <f t="shared" si="1"/>
        <v>0</v>
      </c>
      <c r="D40" s="174">
        <f t="shared" si="1"/>
        <v>0</v>
      </c>
      <c r="E40" s="174">
        <f t="shared" si="1"/>
        <v>0</v>
      </c>
      <c r="F40" s="174">
        <f t="shared" si="1"/>
        <v>7.6735068230035597E-5</v>
      </c>
      <c r="G40" s="174">
        <f t="shared" si="1"/>
        <v>0</v>
      </c>
      <c r="H40" s="174">
        <f t="shared" si="1"/>
        <v>3.5825841148124721E-5</v>
      </c>
    </row>
    <row r="41" spans="1:8" x14ac:dyDescent="0.35">
      <c r="A41" s="163" t="s">
        <v>265</v>
      </c>
      <c r="B41" s="164"/>
      <c r="C41" s="174">
        <f t="shared" si="1"/>
        <v>1.0189973364346633E-3</v>
      </c>
      <c r="D41" s="174">
        <f t="shared" si="1"/>
        <v>9.6100902891767086E-4</v>
      </c>
      <c r="E41" s="174">
        <f t="shared" si="1"/>
        <v>8.3233107791069467E-4</v>
      </c>
      <c r="F41" s="174">
        <f t="shared" si="1"/>
        <v>1.0217593336741652E-3</v>
      </c>
      <c r="G41" s="174">
        <f t="shared" si="1"/>
        <v>9.4396141701034921E-4</v>
      </c>
      <c r="H41" s="174">
        <f t="shared" si="1"/>
        <v>1.0010598202221306E-3</v>
      </c>
    </row>
    <row r="42" spans="1:8" x14ac:dyDescent="0.35">
      <c r="A42" s="163" t="s">
        <v>266</v>
      </c>
      <c r="B42" s="164"/>
      <c r="C42" s="174">
        <f t="shared" si="1"/>
        <v>9.3118653789267861E-4</v>
      </c>
      <c r="D42" s="174">
        <f t="shared" si="1"/>
        <v>4.7638545077160929E-4</v>
      </c>
      <c r="E42" s="174">
        <f t="shared" si="1"/>
        <v>2.0846402324411925E-6</v>
      </c>
      <c r="F42" s="174">
        <f t="shared" si="1"/>
        <v>1.6449658727358369E-3</v>
      </c>
      <c r="G42" s="174">
        <f t="shared" si="1"/>
        <v>2.9534746510414738E-7</v>
      </c>
      <c r="H42" s="174">
        <f t="shared" si="1"/>
        <v>1.0903127398222039E-3</v>
      </c>
    </row>
    <row r="43" spans="1:8" x14ac:dyDescent="0.35">
      <c r="A43" s="163" t="s">
        <v>267</v>
      </c>
      <c r="B43" s="164"/>
      <c r="C43" s="174">
        <f t="shared" si="1"/>
        <v>1.3320626352375549E-2</v>
      </c>
      <c r="D43" s="174">
        <f t="shared" si="1"/>
        <v>1.1268278219718073E-2</v>
      </c>
      <c r="E43" s="174">
        <f t="shared" si="1"/>
        <v>1.1333459220304508E-2</v>
      </c>
      <c r="F43" s="174">
        <f t="shared" si="1"/>
        <v>1.366280041157669E-2</v>
      </c>
      <c r="G43" s="174">
        <f t="shared" si="1"/>
        <v>1.3417233046280615E-2</v>
      </c>
      <c r="H43" s="174">
        <f t="shared" si="1"/>
        <v>1.3241081019681652E-2</v>
      </c>
    </row>
    <row r="44" spans="1:8" x14ac:dyDescent="0.35">
      <c r="A44" s="165" t="s">
        <v>268</v>
      </c>
      <c r="B44" s="166"/>
      <c r="C44" s="173">
        <f t="shared" ref="C44:H44" si="2">SUM(C30:C43)</f>
        <v>0.35908440984013767</v>
      </c>
      <c r="D44" s="173">
        <f t="shared" si="2"/>
        <v>0.14445320144964166</v>
      </c>
      <c r="E44" s="173">
        <f t="shared" si="2"/>
        <v>4.2283879611418052E-2</v>
      </c>
      <c r="F44" s="173">
        <f t="shared" si="2"/>
        <v>0.43833887315180453</v>
      </c>
      <c r="G44" s="173">
        <f t="shared" si="2"/>
        <v>2.6367047758932664E-2</v>
      </c>
      <c r="H44" s="173">
        <f t="shared" si="2"/>
        <v>0.32937330605098364</v>
      </c>
    </row>
    <row r="48" spans="1:8" ht="15.5" x14ac:dyDescent="0.35">
      <c r="A48" s="129" t="s">
        <v>250</v>
      </c>
    </row>
    <row r="50" spans="1:8" x14ac:dyDescent="0.35">
      <c r="A50" s="131" t="s">
        <v>251</v>
      </c>
      <c r="B50" s="132"/>
      <c r="C50" s="133" t="s">
        <v>20</v>
      </c>
      <c r="D50" s="134" t="s">
        <v>21</v>
      </c>
      <c r="E50" s="133" t="s">
        <v>252</v>
      </c>
      <c r="F50" s="133" t="s">
        <v>22</v>
      </c>
      <c r="G50" s="133" t="s">
        <v>23</v>
      </c>
      <c r="H50" s="133" t="s">
        <v>253</v>
      </c>
    </row>
    <row r="51" spans="1:8" x14ac:dyDescent="0.35">
      <c r="A51" s="135" t="s">
        <v>254</v>
      </c>
      <c r="B51" s="136"/>
      <c r="C51" s="137">
        <v>675382.84926853993</v>
      </c>
      <c r="D51" s="137">
        <v>131407.45969232064</v>
      </c>
      <c r="E51" s="137">
        <v>5217.6936726599997</v>
      </c>
      <c r="F51" s="137">
        <v>1088260.7290895199</v>
      </c>
      <c r="G51" s="137">
        <v>1025.5805232399978</v>
      </c>
      <c r="H51" s="137">
        <v>1901294.3122462805</v>
      </c>
    </row>
    <row r="52" spans="1:8" x14ac:dyDescent="0.35">
      <c r="A52" s="135" t="s">
        <v>255</v>
      </c>
      <c r="B52" s="136"/>
      <c r="C52" s="137">
        <v>2761344.8270894522</v>
      </c>
      <c r="D52" s="137">
        <v>386621.01243247994</v>
      </c>
      <c r="E52" s="137">
        <v>-882.25641748999988</v>
      </c>
      <c r="F52" s="137">
        <v>7273121.349945874</v>
      </c>
      <c r="G52" s="137">
        <v>635.46699334999983</v>
      </c>
      <c r="H52" s="137">
        <v>10420840.400043666</v>
      </c>
    </row>
    <row r="53" spans="1:8" x14ac:dyDescent="0.35">
      <c r="A53" s="135" t="s">
        <v>256</v>
      </c>
      <c r="B53" s="136"/>
      <c r="C53" s="137">
        <v>287670.52847624442</v>
      </c>
      <c r="D53" s="137">
        <v>198742.36472153006</v>
      </c>
      <c r="E53" s="137">
        <v>431.32125000999997</v>
      </c>
      <c r="F53" s="137">
        <v>828638.46158555301</v>
      </c>
      <c r="G53" s="137">
        <v>13546.417915519987</v>
      </c>
      <c r="H53" s="137">
        <v>1329029.0939488576</v>
      </c>
    </row>
    <row r="54" spans="1:8" x14ac:dyDescent="0.35">
      <c r="A54" s="135" t="s">
        <v>257</v>
      </c>
      <c r="B54" s="136"/>
      <c r="C54" s="137">
        <v>1359608.0614782784</v>
      </c>
      <c r="D54" s="137">
        <v>405987.70334963029</v>
      </c>
      <c r="E54" s="137">
        <v>148957.35491126211</v>
      </c>
      <c r="F54" s="137">
        <v>2348428.4948504767</v>
      </c>
      <c r="G54" s="137">
        <v>491830.93788060918</v>
      </c>
      <c r="H54" s="137">
        <v>4754812.5524702566</v>
      </c>
    </row>
    <row r="55" spans="1:8" x14ac:dyDescent="0.35">
      <c r="A55" s="135" t="s">
        <v>258</v>
      </c>
      <c r="B55" s="136"/>
      <c r="C55" s="137">
        <v>24162619.232210636</v>
      </c>
      <c r="D55" s="137">
        <v>3127920.8292502086</v>
      </c>
      <c r="E55" s="137">
        <v>818004.50916226197</v>
      </c>
      <c r="F55" s="137">
        <v>47985476.852261521</v>
      </c>
      <c r="G55" s="137">
        <v>359628.17168151995</v>
      </c>
      <c r="H55" s="137">
        <v>76453649.594566151</v>
      </c>
    </row>
    <row r="56" spans="1:8" x14ac:dyDescent="0.35">
      <c r="A56" s="135" t="s">
        <v>259</v>
      </c>
      <c r="B56" s="136"/>
      <c r="C56" s="137">
        <v>757324.23015513958</v>
      </c>
      <c r="D56" s="137">
        <v>538788.86977061094</v>
      </c>
      <c r="E56" s="137">
        <v>123995.53402581505</v>
      </c>
      <c r="F56" s="137">
        <v>5545006.2060900405</v>
      </c>
      <c r="G56" s="137">
        <v>520950.52575102926</v>
      </c>
      <c r="H56" s="137">
        <v>7486065.3657926349</v>
      </c>
    </row>
    <row r="57" spans="1:8" x14ac:dyDescent="0.35">
      <c r="A57" s="135" t="s">
        <v>260</v>
      </c>
      <c r="B57" s="136"/>
      <c r="C57" s="137">
        <v>154718.16002657096</v>
      </c>
      <c r="D57" s="137">
        <v>49312.303954900119</v>
      </c>
      <c r="E57" s="137">
        <v>4509.1014695299982</v>
      </c>
      <c r="F57" s="137">
        <v>447983.61557319784</v>
      </c>
      <c r="G57" s="137">
        <v>1473.5676199299999</v>
      </c>
      <c r="H57" s="137">
        <v>657996.74864412891</v>
      </c>
    </row>
    <row r="58" spans="1:8" x14ac:dyDescent="0.35">
      <c r="A58" s="135" t="s">
        <v>261</v>
      </c>
      <c r="B58" s="136"/>
      <c r="C58" s="137">
        <v>37141095.096824832</v>
      </c>
      <c r="D58" s="137">
        <v>12740428.39163789</v>
      </c>
      <c r="E58" s="137">
        <v>-4890.2162260864925</v>
      </c>
      <c r="F58" s="137">
        <v>94980759.907917619</v>
      </c>
      <c r="G58" s="137">
        <v>44136.441713588902</v>
      </c>
      <c r="H58" s="137">
        <v>144901529.62186787</v>
      </c>
    </row>
    <row r="59" spans="1:8" x14ac:dyDescent="0.35">
      <c r="A59" s="135" t="s">
        <v>262</v>
      </c>
      <c r="B59" s="136"/>
      <c r="C59" s="137">
        <v>10278028.712943068</v>
      </c>
      <c r="D59" s="137">
        <v>57029.89346792073</v>
      </c>
      <c r="E59" s="137">
        <v>79405.967575737814</v>
      </c>
      <c r="F59" s="137">
        <v>16561236.818430701</v>
      </c>
      <c r="G59" s="137">
        <v>15605.429858310976</v>
      </c>
      <c r="H59" s="137">
        <v>26991306.822275739</v>
      </c>
    </row>
    <row r="60" spans="1:8" x14ac:dyDescent="0.35">
      <c r="A60" s="135" t="s">
        <v>263</v>
      </c>
      <c r="B60" s="136"/>
      <c r="C60" s="137">
        <v>61480514.512782</v>
      </c>
      <c r="D60" s="137">
        <v>1966199.6650802791</v>
      </c>
      <c r="E60" s="137">
        <v>426767.65118650172</v>
      </c>
      <c r="F60" s="137">
        <v>101204335.00136876</v>
      </c>
      <c r="G60" s="137">
        <v>92687.18304210357</v>
      </c>
      <c r="H60" s="137">
        <v>165170504.01345965</v>
      </c>
    </row>
    <row r="61" spans="1:8" x14ac:dyDescent="0.35">
      <c r="A61" s="135" t="s">
        <v>264</v>
      </c>
      <c r="B61" s="136"/>
      <c r="C61" s="137">
        <v>0</v>
      </c>
      <c r="D61" s="137">
        <v>0</v>
      </c>
      <c r="E61" s="137">
        <v>0</v>
      </c>
      <c r="F61" s="137">
        <v>36066.763315799988</v>
      </c>
      <c r="G61" s="137">
        <v>0</v>
      </c>
      <c r="H61" s="137">
        <v>36066.763315799988</v>
      </c>
    </row>
    <row r="62" spans="1:8" x14ac:dyDescent="0.35">
      <c r="A62" s="135" t="s">
        <v>265</v>
      </c>
      <c r="B62" s="136"/>
      <c r="C62" s="137">
        <v>408403.6918596513</v>
      </c>
      <c r="D62" s="137">
        <v>115943.3163152724</v>
      </c>
      <c r="E62" s="137">
        <v>44682.273885211056</v>
      </c>
      <c r="F62" s="137">
        <v>676186.15763584001</v>
      </c>
      <c r="G62" s="137">
        <v>29258.407650026307</v>
      </c>
      <c r="H62" s="137">
        <v>1274473.8473460011</v>
      </c>
    </row>
    <row r="63" spans="1:8" x14ac:dyDescent="0.35">
      <c r="A63" s="135" t="s">
        <v>266</v>
      </c>
      <c r="B63" s="136"/>
      <c r="C63" s="137">
        <v>418656.01154145983</v>
      </c>
      <c r="D63" s="137">
        <v>75590.373520410096</v>
      </c>
      <c r="E63" s="137">
        <v>-147.54495986999999</v>
      </c>
      <c r="F63" s="137">
        <v>1222905.9428820498</v>
      </c>
      <c r="G63" s="137">
        <v>221.95383146999995</v>
      </c>
      <c r="H63" s="137">
        <v>1717226.7368155199</v>
      </c>
    </row>
    <row r="64" spans="1:8" x14ac:dyDescent="0.35">
      <c r="A64" s="135" t="s">
        <v>267</v>
      </c>
      <c r="B64" s="136"/>
      <c r="C64" s="137">
        <v>5473787.3393550543</v>
      </c>
      <c r="D64" s="137">
        <v>1766227.4572086798</v>
      </c>
      <c r="E64" s="137">
        <v>569121.19365925435</v>
      </c>
      <c r="F64" s="137">
        <v>9059314.6010004003</v>
      </c>
      <c r="G64" s="137">
        <v>2058553.3076821703</v>
      </c>
      <c r="H64" s="137">
        <v>18927003.89890556</v>
      </c>
    </row>
    <row r="65" spans="1:8" x14ac:dyDescent="0.35">
      <c r="A65" s="138" t="s">
        <v>268</v>
      </c>
      <c r="B65" s="139"/>
      <c r="C65" s="140">
        <f t="shared" ref="C65:H65" si="3">SUM(C51:C64)</f>
        <v>145359153.25401092</v>
      </c>
      <c r="D65" s="140">
        <f t="shared" si="3"/>
        <v>21560199.640402131</v>
      </c>
      <c r="E65" s="140">
        <f t="shared" si="3"/>
        <v>2215172.5831947979</v>
      </c>
      <c r="F65" s="140">
        <f t="shared" si="3"/>
        <v>289257720.90194744</v>
      </c>
      <c r="G65" s="140">
        <f t="shared" si="3"/>
        <v>3629553.3921428686</v>
      </c>
      <c r="H65" s="140">
        <f t="shared" si="3"/>
        <v>462021799.77169818</v>
      </c>
    </row>
    <row r="66" spans="1:8" x14ac:dyDescent="0.35">
      <c r="H66" s="141"/>
    </row>
    <row r="67" spans="1:8" x14ac:dyDescent="0.35">
      <c r="A67" s="142" t="s">
        <v>269</v>
      </c>
      <c r="B67" s="142"/>
      <c r="C67" s="143"/>
      <c r="D67" s="143"/>
      <c r="E67" s="143"/>
      <c r="F67" s="143"/>
      <c r="G67" s="143"/>
      <c r="H67" s="144"/>
    </row>
    <row r="68" spans="1:8" x14ac:dyDescent="0.35">
      <c r="A68" s="145" t="s">
        <v>270</v>
      </c>
      <c r="B68" s="136"/>
      <c r="C68" s="137">
        <v>405352376.70890427</v>
      </c>
      <c r="D68" s="137">
        <v>131469033.27289578</v>
      </c>
      <c r="E68" s="137">
        <v>40065607.960853644</v>
      </c>
      <c r="F68" s="137">
        <v>630198169.73000383</v>
      </c>
      <c r="G68" s="137">
        <v>152301000.04918879</v>
      </c>
      <c r="H68" s="137">
        <v>1359386187.7218463</v>
      </c>
    </row>
    <row r="69" spans="1:8" x14ac:dyDescent="0.35">
      <c r="A69" s="138" t="s">
        <v>271</v>
      </c>
      <c r="B69" s="139"/>
      <c r="C69" s="140">
        <f t="shared" ref="C69:H69" si="4">C68</f>
        <v>405352376.70890427</v>
      </c>
      <c r="D69" s="140">
        <f t="shared" si="4"/>
        <v>131469033.27289578</v>
      </c>
      <c r="E69" s="140">
        <f t="shared" si="4"/>
        <v>40065607.960853644</v>
      </c>
      <c r="F69" s="140">
        <f t="shared" si="4"/>
        <v>630198169.73000383</v>
      </c>
      <c r="G69" s="140">
        <f t="shared" si="4"/>
        <v>152301000.04918879</v>
      </c>
      <c r="H69" s="140">
        <f t="shared" si="4"/>
        <v>1359386187.7218463</v>
      </c>
    </row>
    <row r="70" spans="1:8" ht="16.5" x14ac:dyDescent="0.35">
      <c r="A70" s="146" t="s">
        <v>272</v>
      </c>
      <c r="H70" s="141"/>
    </row>
    <row r="71" spans="1:8" x14ac:dyDescent="0.35">
      <c r="A71" s="138" t="s">
        <v>273</v>
      </c>
      <c r="B71" s="139"/>
      <c r="C71" s="147">
        <f t="shared" ref="C71:G71" si="5">C65/C69</f>
        <v>0.35859948431583438</v>
      </c>
      <c r="D71" s="147">
        <f t="shared" si="5"/>
        <v>0.16399450960933684</v>
      </c>
      <c r="E71" s="147">
        <f t="shared" si="5"/>
        <v>5.5288630222687402E-2</v>
      </c>
      <c r="F71" s="147">
        <f t="shared" si="5"/>
        <v>0.4589948603403185</v>
      </c>
      <c r="G71" s="147">
        <f t="shared" si="5"/>
        <v>2.3831448191217578E-2</v>
      </c>
    </row>
    <row r="73" spans="1:8" ht="15.5" x14ac:dyDescent="0.35">
      <c r="A73" s="129" t="s">
        <v>274</v>
      </c>
    </row>
    <row r="75" spans="1:8" x14ac:dyDescent="0.35">
      <c r="A75" s="131" t="s">
        <v>251</v>
      </c>
      <c r="B75" s="132"/>
      <c r="C75" s="133" t="s">
        <v>20</v>
      </c>
      <c r="D75" s="134" t="s">
        <v>21</v>
      </c>
      <c r="E75" s="133" t="s">
        <v>252</v>
      </c>
      <c r="F75" s="133" t="s">
        <v>22</v>
      </c>
      <c r="G75" s="133" t="s">
        <v>23</v>
      </c>
      <c r="H75" s="133" t="s">
        <v>253</v>
      </c>
    </row>
    <row r="76" spans="1:8" x14ac:dyDescent="0.35">
      <c r="A76" s="135" t="s">
        <v>254</v>
      </c>
      <c r="B76" s="136"/>
      <c r="C76" s="148">
        <f>C51/C$69</f>
        <v>1.6661623024195383E-3</v>
      </c>
      <c r="D76" s="148">
        <f t="shared" ref="D76:H76" si="6">D51/D$69</f>
        <v>9.9953164955242867E-4</v>
      </c>
      <c r="E76" s="148">
        <f t="shared" si="6"/>
        <v>1.3022874076334945E-4</v>
      </c>
      <c r="F76" s="148">
        <f t="shared" si="6"/>
        <v>1.7268547916534955E-3</v>
      </c>
      <c r="G76" s="148">
        <f t="shared" si="6"/>
        <v>6.7339053775665629E-6</v>
      </c>
      <c r="H76" s="148">
        <f t="shared" si="6"/>
        <v>1.3986417762803676E-3</v>
      </c>
    </row>
    <row r="77" spans="1:8" x14ac:dyDescent="0.35">
      <c r="A77" s="135" t="s">
        <v>255</v>
      </c>
      <c r="B77" s="136"/>
      <c r="C77" s="148">
        <f t="shared" ref="C77:H89" si="7">C52/C$69</f>
        <v>6.8122083050532033E-3</v>
      </c>
      <c r="D77" s="148">
        <f t="shared" si="7"/>
        <v>2.9407762634867367E-3</v>
      </c>
      <c r="E77" s="148">
        <f t="shared" si="7"/>
        <v>-2.2020292774591469E-5</v>
      </c>
      <c r="F77" s="148">
        <f t="shared" si="7"/>
        <v>1.1541006780552697E-2</v>
      </c>
      <c r="G77" s="148">
        <f t="shared" si="7"/>
        <v>4.1724413703440063E-6</v>
      </c>
      <c r="H77" s="148">
        <f t="shared" si="7"/>
        <v>7.6658424913877005E-3</v>
      </c>
    </row>
    <row r="78" spans="1:8" x14ac:dyDescent="0.35">
      <c r="A78" s="135" t="s">
        <v>256</v>
      </c>
      <c r="B78" s="136"/>
      <c r="C78" s="148">
        <f t="shared" si="7"/>
        <v>7.0968013265857637E-4</v>
      </c>
      <c r="D78" s="148">
        <f t="shared" si="7"/>
        <v>1.5117047701186956E-3</v>
      </c>
      <c r="E78" s="148">
        <f t="shared" si="7"/>
        <v>1.076537389452383E-5</v>
      </c>
      <c r="F78" s="148">
        <f t="shared" si="7"/>
        <v>1.3148855413854456E-3</v>
      </c>
      <c r="G78" s="148">
        <f t="shared" si="7"/>
        <v>8.8945035890407084E-5</v>
      </c>
      <c r="H78" s="148">
        <f t="shared" si="7"/>
        <v>9.7766852859976217E-4</v>
      </c>
    </row>
    <row r="79" spans="1:8" x14ac:dyDescent="0.35">
      <c r="A79" s="135" t="s">
        <v>257</v>
      </c>
      <c r="B79" s="136"/>
      <c r="C79" s="148">
        <f t="shared" si="7"/>
        <v>3.3541386201237297E-3</v>
      </c>
      <c r="D79" s="148">
        <f t="shared" si="7"/>
        <v>3.0880861693635838E-3</v>
      </c>
      <c r="E79" s="148">
        <f t="shared" si="7"/>
        <v>3.717835882006379E-3</v>
      </c>
      <c r="F79" s="148">
        <f t="shared" si="7"/>
        <v>3.726492090347732E-3</v>
      </c>
      <c r="G79" s="148">
        <f t="shared" si="7"/>
        <v>3.2293349204651454E-3</v>
      </c>
      <c r="H79" s="148">
        <f t="shared" si="7"/>
        <v>3.4977643552776575E-3</v>
      </c>
    </row>
    <row r="80" spans="1:8" x14ac:dyDescent="0.35">
      <c r="A80" s="135" t="s">
        <v>258</v>
      </c>
      <c r="B80" s="136"/>
      <c r="C80" s="148">
        <f t="shared" si="7"/>
        <v>5.9608924532253429E-2</v>
      </c>
      <c r="D80" s="148">
        <f t="shared" si="7"/>
        <v>2.3792072942055122E-2</v>
      </c>
      <c r="E80" s="148">
        <f t="shared" si="7"/>
        <v>2.0416625400056287E-2</v>
      </c>
      <c r="F80" s="148">
        <f t="shared" si="7"/>
        <v>7.6143472255433498E-2</v>
      </c>
      <c r="G80" s="148">
        <f t="shared" si="7"/>
        <v>2.3612988198722959E-3</v>
      </c>
      <c r="H80" s="148">
        <f t="shared" si="7"/>
        <v>5.6241302350358936E-2</v>
      </c>
    </row>
    <row r="81" spans="1:8" x14ac:dyDescent="0.35">
      <c r="A81" s="135" t="s">
        <v>259</v>
      </c>
      <c r="B81" s="136"/>
      <c r="C81" s="148">
        <f t="shared" si="7"/>
        <v>1.8683108171313298E-3</v>
      </c>
      <c r="D81" s="148">
        <f t="shared" si="7"/>
        <v>4.0982188455909938E-3</v>
      </c>
      <c r="E81" s="148">
        <f t="shared" si="7"/>
        <v>3.0948122426337739E-3</v>
      </c>
      <c r="F81" s="148">
        <f t="shared" si="7"/>
        <v>8.7988294356133884E-3</v>
      </c>
      <c r="G81" s="148">
        <f t="shared" si="7"/>
        <v>3.4205325348013304E-3</v>
      </c>
      <c r="H81" s="148">
        <f t="shared" si="7"/>
        <v>5.5069452914909356E-3</v>
      </c>
    </row>
    <row r="82" spans="1:8" x14ac:dyDescent="0.35">
      <c r="A82" s="135" t="s">
        <v>260</v>
      </c>
      <c r="B82" s="136"/>
      <c r="C82" s="148">
        <f t="shared" si="7"/>
        <v>3.8168805443486697E-4</v>
      </c>
      <c r="D82" s="148">
        <f t="shared" si="7"/>
        <v>3.7508683776916882E-4</v>
      </c>
      <c r="E82" s="148">
        <f t="shared" si="7"/>
        <v>1.12542943911787E-4</v>
      </c>
      <c r="F82" s="148">
        <f t="shared" si="7"/>
        <v>7.1086149895536468E-4</v>
      </c>
      <c r="G82" s="148">
        <f t="shared" si="7"/>
        <v>9.6753640452398895E-6</v>
      </c>
      <c r="H82" s="148">
        <f t="shared" si="7"/>
        <v>4.8403960154019625E-4</v>
      </c>
    </row>
    <row r="83" spans="1:8" x14ac:dyDescent="0.35">
      <c r="A83" s="135" t="s">
        <v>261</v>
      </c>
      <c r="B83" s="136"/>
      <c r="C83" s="148">
        <f t="shared" si="7"/>
        <v>9.1626686386735975E-2</v>
      </c>
      <c r="D83" s="148">
        <f t="shared" si="7"/>
        <v>9.6908207769293084E-2</v>
      </c>
      <c r="E83" s="148">
        <f t="shared" si="7"/>
        <v>-1.2205521081483424E-4</v>
      </c>
      <c r="F83" s="148">
        <f t="shared" si="7"/>
        <v>0.15071570256798791</v>
      </c>
      <c r="G83" s="148">
        <f t="shared" si="7"/>
        <v>2.8979745175234642E-4</v>
      </c>
      <c r="H83" s="148">
        <f t="shared" si="7"/>
        <v>0.10659335141892526</v>
      </c>
    </row>
    <row r="84" spans="1:8" x14ac:dyDescent="0.35">
      <c r="A84" s="135" t="s">
        <v>262</v>
      </c>
      <c r="B84" s="136"/>
      <c r="C84" s="148">
        <f t="shared" si="7"/>
        <v>2.5355787466676258E-2</v>
      </c>
      <c r="D84" s="148">
        <f t="shared" si="7"/>
        <v>4.3378955521443131E-4</v>
      </c>
      <c r="E84" s="148">
        <f t="shared" si="7"/>
        <v>1.9818984814437839E-3</v>
      </c>
      <c r="F84" s="148">
        <f t="shared" si="7"/>
        <v>2.6279411166055974E-2</v>
      </c>
      <c r="G84" s="148">
        <f t="shared" si="7"/>
        <v>1.0246439519944633E-4</v>
      </c>
      <c r="H84" s="148">
        <f t="shared" si="7"/>
        <v>1.9855510572392709E-2</v>
      </c>
    </row>
    <row r="85" spans="1:8" x14ac:dyDescent="0.35">
      <c r="A85" s="135" t="s">
        <v>263</v>
      </c>
      <c r="B85" s="136"/>
      <c r="C85" s="148">
        <f t="shared" si="7"/>
        <v>0.15167177509096735</v>
      </c>
      <c r="D85" s="148">
        <f t="shared" si="7"/>
        <v>1.4955610580926355E-2</v>
      </c>
      <c r="E85" s="148">
        <f t="shared" si="7"/>
        <v>1.065172033838792E-2</v>
      </c>
      <c r="F85" s="148">
        <f t="shared" si="7"/>
        <v>0.1605912867768686</v>
      </c>
      <c r="G85" s="148">
        <f t="shared" si="7"/>
        <v>6.0857895228638226E-4</v>
      </c>
      <c r="H85" s="148">
        <f t="shared" si="7"/>
        <v>0.12150373860298216</v>
      </c>
    </row>
    <row r="86" spans="1:8" x14ac:dyDescent="0.35">
      <c r="A86" s="135" t="s">
        <v>264</v>
      </c>
      <c r="B86" s="136"/>
      <c r="C86" s="148">
        <f t="shared" si="7"/>
        <v>0</v>
      </c>
      <c r="D86" s="148">
        <f t="shared" si="7"/>
        <v>0</v>
      </c>
      <c r="E86" s="148">
        <f t="shared" si="7"/>
        <v>0</v>
      </c>
      <c r="F86" s="148">
        <f t="shared" si="7"/>
        <v>5.7230828409501877E-5</v>
      </c>
      <c r="G86" s="148">
        <f t="shared" si="7"/>
        <v>0</v>
      </c>
      <c r="H86" s="148">
        <f t="shared" si="7"/>
        <v>2.6531653507707896E-5</v>
      </c>
    </row>
    <row r="87" spans="1:8" x14ac:dyDescent="0.35">
      <c r="A87" s="135" t="s">
        <v>265</v>
      </c>
      <c r="B87" s="136"/>
      <c r="C87" s="148">
        <f t="shared" si="7"/>
        <v>1.0075275620079521E-3</v>
      </c>
      <c r="D87" s="148">
        <f t="shared" si="7"/>
        <v>8.8190590155633078E-4</v>
      </c>
      <c r="E87" s="148">
        <f t="shared" si="7"/>
        <v>1.115227651827177E-3</v>
      </c>
      <c r="F87" s="148">
        <f t="shared" si="7"/>
        <v>1.0729738519004884E-3</v>
      </c>
      <c r="G87" s="148">
        <f t="shared" si="7"/>
        <v>1.9210909738331787E-4</v>
      </c>
      <c r="H87" s="148">
        <f t="shared" si="7"/>
        <v>9.3753626368813761E-4</v>
      </c>
    </row>
    <row r="88" spans="1:8" x14ac:dyDescent="0.35">
      <c r="A88" s="135" t="s">
        <v>266</v>
      </c>
      <c r="B88" s="136"/>
      <c r="C88" s="148">
        <f t="shared" si="7"/>
        <v>1.0328199255683884E-3</v>
      </c>
      <c r="D88" s="148">
        <f t="shared" si="7"/>
        <v>5.7496713589963032E-4</v>
      </c>
      <c r="E88" s="148">
        <f t="shared" si="7"/>
        <v>-3.682583826361994E-6</v>
      </c>
      <c r="F88" s="148">
        <f t="shared" si="7"/>
        <v>1.9405101468415564E-3</v>
      </c>
      <c r="G88" s="148">
        <f t="shared" si="7"/>
        <v>1.4573366648828E-6</v>
      </c>
      <c r="H88" s="148">
        <f t="shared" si="7"/>
        <v>1.2632368581685883E-3</v>
      </c>
    </row>
    <row r="89" spans="1:8" x14ac:dyDescent="0.35">
      <c r="A89" s="135" t="s">
        <v>267</v>
      </c>
      <c r="B89" s="136"/>
      <c r="C89" s="148">
        <f t="shared" si="7"/>
        <v>1.3503775119803838E-2</v>
      </c>
      <c r="D89" s="148">
        <f t="shared" si="7"/>
        <v>1.3434551188510281E-2</v>
      </c>
      <c r="E89" s="148">
        <f t="shared" si="7"/>
        <v>1.4204731255178201E-2</v>
      </c>
      <c r="F89" s="148">
        <f t="shared" si="7"/>
        <v>1.4375342608312696E-2</v>
      </c>
      <c r="G89" s="148">
        <f t="shared" si="7"/>
        <v>1.3516347936108872E-2</v>
      </c>
      <c r="H89" s="148">
        <f t="shared" si="7"/>
        <v>1.3923198624391458E-2</v>
      </c>
    </row>
    <row r="90" spans="1:8" x14ac:dyDescent="0.35">
      <c r="A90" s="138" t="s">
        <v>268</v>
      </c>
      <c r="B90" s="139"/>
      <c r="C90" s="147">
        <f t="shared" ref="C90:H90" si="8">SUM(C76:C89)</f>
        <v>0.35859948431583438</v>
      </c>
      <c r="D90" s="147">
        <f t="shared" si="8"/>
        <v>0.16399450960933681</v>
      </c>
      <c r="E90" s="147">
        <f t="shared" si="8"/>
        <v>5.5288630222687402E-2</v>
      </c>
      <c r="F90" s="147">
        <f t="shared" si="8"/>
        <v>0.45899486034031833</v>
      </c>
      <c r="G90" s="147">
        <f t="shared" si="8"/>
        <v>2.3831448191217575E-2</v>
      </c>
      <c r="H90" s="147">
        <f t="shared" si="8"/>
        <v>0.3398753083889916</v>
      </c>
    </row>
    <row r="91" spans="1:8" x14ac:dyDescent="0.35">
      <c r="H91" s="14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workbookViewId="0">
      <selection activeCell="A23" sqref="A23"/>
    </sheetView>
  </sheetViews>
  <sheetFormatPr defaultColWidth="9.1796875" defaultRowHeight="14.5" x14ac:dyDescent="0.35"/>
  <cols>
    <col min="1" max="1" width="9.1796875" style="24"/>
    <col min="2" max="2" width="23.26953125" style="24" customWidth="1"/>
    <col min="3" max="3" width="69" style="24" customWidth="1"/>
    <col min="4" max="16384" width="9.1796875" style="24"/>
  </cols>
  <sheetData>
    <row r="1" spans="1:3" ht="15.5" x14ac:dyDescent="0.35">
      <c r="A1" s="23" t="s">
        <v>77</v>
      </c>
    </row>
    <row r="2" spans="1:3" customFormat="1" ht="29" thickBot="1" x14ac:dyDescent="0.7">
      <c r="A2" s="13"/>
    </row>
    <row r="3" spans="1:3" ht="15" thickBot="1" x14ac:dyDescent="0.4">
      <c r="B3" s="26" t="s">
        <v>84</v>
      </c>
      <c r="C3" s="27" t="s">
        <v>19</v>
      </c>
    </row>
    <row r="4" spans="1:3" x14ac:dyDescent="0.35">
      <c r="B4" s="70" t="s">
        <v>52</v>
      </c>
      <c r="C4" s="71" t="s">
        <v>78</v>
      </c>
    </row>
    <row r="5" spans="1:3" ht="43.5" x14ac:dyDescent="0.35">
      <c r="B5" s="72" t="s">
        <v>28</v>
      </c>
      <c r="C5" s="73" t="s">
        <v>83</v>
      </c>
    </row>
    <row r="6" spans="1:3" ht="29" x14ac:dyDescent="0.35">
      <c r="B6" s="72" t="s">
        <v>29</v>
      </c>
      <c r="C6" s="73" t="s">
        <v>82</v>
      </c>
    </row>
    <row r="7" spans="1:3" ht="29" x14ac:dyDescent="0.35">
      <c r="B7" s="72" t="s">
        <v>79</v>
      </c>
      <c r="C7" s="73" t="s">
        <v>80</v>
      </c>
    </row>
    <row r="8" spans="1:3" ht="15" thickBot="1" x14ac:dyDescent="0.4">
      <c r="B8" s="74" t="s">
        <v>23</v>
      </c>
      <c r="C8" s="75" t="s">
        <v>81</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zoomScaleNormal="100" workbookViewId="0">
      <selection activeCell="A24" sqref="A24"/>
    </sheetView>
  </sheetViews>
  <sheetFormatPr defaultRowHeight="14.5" x14ac:dyDescent="0.35"/>
  <cols>
    <col min="2" max="2" width="20.453125" customWidth="1"/>
    <col min="3" max="3" width="6.1796875" customWidth="1"/>
    <col min="4" max="4" width="58.26953125" customWidth="1"/>
  </cols>
  <sheetData>
    <row r="1" spans="1:4" ht="15.5" x14ac:dyDescent="0.35">
      <c r="A1" s="1" t="s">
        <v>38</v>
      </c>
    </row>
    <row r="2" spans="1:4" ht="29" thickBot="1" x14ac:dyDescent="0.7">
      <c r="A2" s="13"/>
    </row>
    <row r="3" spans="1:4" ht="15" thickBot="1" x14ac:dyDescent="0.4">
      <c r="B3" s="83" t="s">
        <v>31</v>
      </c>
      <c r="D3" s="83" t="s">
        <v>32</v>
      </c>
    </row>
    <row r="4" spans="1:4" x14ac:dyDescent="0.35">
      <c r="B4" s="84" t="s">
        <v>130</v>
      </c>
      <c r="D4" s="84" t="s">
        <v>33</v>
      </c>
    </row>
    <row r="5" spans="1:4" x14ac:dyDescent="0.35">
      <c r="B5" s="85" t="s">
        <v>34</v>
      </c>
      <c r="D5" s="85" t="s">
        <v>35</v>
      </c>
    </row>
    <row r="6" spans="1:4" ht="15" thickBot="1" x14ac:dyDescent="0.4">
      <c r="B6" s="86" t="s">
        <v>36</v>
      </c>
      <c r="D6" s="85" t="s">
        <v>37</v>
      </c>
    </row>
    <row r="7" spans="1:4" x14ac:dyDescent="0.35">
      <c r="D7" s="85" t="s">
        <v>184</v>
      </c>
    </row>
    <row r="8" spans="1:4" ht="15" thickBot="1" x14ac:dyDescent="0.4">
      <c r="D8" s="86" t="s">
        <v>185</v>
      </c>
    </row>
  </sheetData>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showGridLines="0" zoomScale="85" zoomScaleNormal="85" workbookViewId="0">
      <selection activeCell="M9" sqref="M9"/>
    </sheetView>
  </sheetViews>
  <sheetFormatPr defaultColWidth="9.1796875" defaultRowHeight="14.5" x14ac:dyDescent="0.35"/>
  <cols>
    <col min="1" max="1" width="9.1796875" style="2"/>
    <col min="2" max="2" width="21.453125" style="5" customWidth="1"/>
    <col min="3" max="3" width="11" style="5" bestFit="1" customWidth="1"/>
    <col min="4" max="4" width="9.1796875" style="5"/>
    <col min="5" max="5" width="18.7265625" style="5" customWidth="1"/>
    <col min="6" max="7" width="9.1796875" style="2"/>
    <col min="8" max="8" width="25.54296875" style="5" customWidth="1"/>
    <col min="9" max="9" width="7" style="5" customWidth="1"/>
    <col min="10" max="10" width="7.1796875" style="5" customWidth="1"/>
    <col min="11" max="11" width="30" style="5" customWidth="1"/>
    <col min="12" max="16384" width="9.1796875" style="2"/>
  </cols>
  <sheetData>
    <row r="1" spans="1:13" ht="15.5" x14ac:dyDescent="0.35">
      <c r="A1" s="28" t="s">
        <v>39</v>
      </c>
      <c r="B1" s="29"/>
      <c r="C1" s="29"/>
      <c r="D1" s="29"/>
      <c r="E1" s="29"/>
      <c r="F1" s="30"/>
      <c r="G1" s="30"/>
      <c r="H1" s="29"/>
      <c r="I1" s="29"/>
      <c r="J1" s="29"/>
      <c r="K1" s="29"/>
      <c r="L1" s="30"/>
      <c r="M1" s="30"/>
    </row>
    <row r="2" spans="1:13" ht="9.75" customHeight="1" thickBot="1" x14ac:dyDescent="0.7">
      <c r="A2" s="31"/>
      <c r="B2" s="29"/>
      <c r="C2" s="29"/>
      <c r="D2" s="29"/>
      <c r="E2" s="29"/>
      <c r="F2" s="30"/>
      <c r="G2" s="30"/>
      <c r="H2" s="29"/>
      <c r="I2" s="29"/>
      <c r="J2" s="29"/>
      <c r="K2" s="29"/>
      <c r="L2" s="30"/>
      <c r="M2" s="30"/>
    </row>
    <row r="3" spans="1:13" ht="18" customHeight="1" thickBot="1" x14ac:dyDescent="0.4">
      <c r="A3" s="30"/>
      <c r="B3" s="125" t="s">
        <v>31</v>
      </c>
      <c r="C3" s="29"/>
      <c r="D3" s="32"/>
      <c r="E3" s="29"/>
      <c r="F3" s="30"/>
      <c r="G3" s="30"/>
      <c r="H3" s="149" t="s">
        <v>61</v>
      </c>
      <c r="I3" s="150"/>
      <c r="J3" s="151"/>
      <c r="K3" s="29"/>
      <c r="L3" s="30"/>
      <c r="M3" s="30"/>
    </row>
    <row r="4" spans="1:13" ht="15" thickBot="1" x14ac:dyDescent="0.4">
      <c r="A4" s="30"/>
      <c r="B4" s="29"/>
      <c r="C4" s="29"/>
      <c r="D4" s="29"/>
      <c r="E4" s="29"/>
      <c r="F4" s="30"/>
      <c r="G4" s="30"/>
      <c r="H4" s="29"/>
      <c r="I4" s="29"/>
      <c r="J4" s="29"/>
      <c r="K4" s="29"/>
      <c r="L4" s="30"/>
      <c r="M4" s="30"/>
    </row>
    <row r="5" spans="1:13" x14ac:dyDescent="0.35">
      <c r="A5" s="30"/>
      <c r="B5" s="29"/>
      <c r="C5" s="29"/>
      <c r="D5" s="29"/>
      <c r="E5" s="33" t="s">
        <v>41</v>
      </c>
      <c r="F5" s="30"/>
      <c r="G5" s="30"/>
      <c r="H5" s="29"/>
      <c r="I5" s="29"/>
      <c r="J5" s="29"/>
      <c r="K5" s="33" t="s">
        <v>53</v>
      </c>
      <c r="L5" s="30"/>
      <c r="M5" s="30"/>
    </row>
    <row r="6" spans="1:13" ht="15" thickBot="1" x14ac:dyDescent="0.4">
      <c r="A6" s="30"/>
      <c r="B6" s="29"/>
      <c r="C6" s="29"/>
      <c r="D6" s="29"/>
      <c r="E6" s="34" t="s">
        <v>186</v>
      </c>
      <c r="F6" s="30"/>
      <c r="G6" s="30"/>
      <c r="H6" s="29"/>
      <c r="I6" s="29"/>
      <c r="J6" s="29"/>
      <c r="K6" s="34" t="s">
        <v>50</v>
      </c>
      <c r="L6" s="30"/>
      <c r="M6" s="30"/>
    </row>
    <row r="7" spans="1:13" ht="15" thickBot="1" x14ac:dyDescent="0.4">
      <c r="A7" s="30"/>
      <c r="B7" s="29"/>
      <c r="C7" s="29"/>
      <c r="D7" s="29"/>
      <c r="E7" s="29"/>
      <c r="F7" s="30"/>
      <c r="G7" s="30"/>
      <c r="H7" s="29"/>
      <c r="I7" s="29"/>
      <c r="J7" s="29"/>
      <c r="K7" s="29"/>
      <c r="L7" s="30"/>
      <c r="M7" s="30"/>
    </row>
    <row r="8" spans="1:13" ht="44" thickBot="1" x14ac:dyDescent="0.4">
      <c r="A8" s="30"/>
      <c r="B8" s="152" t="s">
        <v>40</v>
      </c>
      <c r="C8" s="35"/>
      <c r="D8" s="29"/>
      <c r="E8" s="36" t="s">
        <v>51</v>
      </c>
      <c r="F8" s="30"/>
      <c r="G8" s="30"/>
      <c r="H8" s="152" t="s">
        <v>66</v>
      </c>
      <c r="I8" s="35"/>
      <c r="J8" s="29"/>
      <c r="K8" s="36" t="s">
        <v>56</v>
      </c>
      <c r="L8" s="30"/>
      <c r="M8" s="30"/>
    </row>
    <row r="9" spans="1:13" ht="15" thickBot="1" x14ac:dyDescent="0.4">
      <c r="A9" s="30"/>
      <c r="B9" s="153"/>
      <c r="C9" s="29"/>
      <c r="D9" s="29"/>
      <c r="E9" s="34" t="s">
        <v>21</v>
      </c>
      <c r="F9" s="30"/>
      <c r="G9" s="30"/>
      <c r="H9" s="153"/>
      <c r="I9" s="29"/>
      <c r="J9" s="29"/>
      <c r="K9" s="12" t="s">
        <v>28</v>
      </c>
      <c r="L9" s="30"/>
      <c r="M9" s="30"/>
    </row>
    <row r="10" spans="1:13" ht="15" thickBot="1" x14ac:dyDescent="0.4">
      <c r="A10" s="30"/>
      <c r="B10" s="29"/>
      <c r="C10" s="29"/>
      <c r="D10" s="29"/>
      <c r="E10" s="29"/>
      <c r="F10" s="30"/>
      <c r="G10" s="30"/>
      <c r="H10" s="29"/>
      <c r="I10" s="29"/>
      <c r="J10" s="29"/>
      <c r="K10" s="29"/>
      <c r="L10" s="30"/>
      <c r="M10" s="30"/>
    </row>
    <row r="11" spans="1:13" x14ac:dyDescent="0.35">
      <c r="A11" s="30"/>
      <c r="B11" s="29"/>
      <c r="C11" s="29"/>
      <c r="D11" s="29"/>
      <c r="E11" s="36" t="s">
        <v>42</v>
      </c>
      <c r="F11" s="30"/>
      <c r="G11" s="30"/>
      <c r="H11" s="29"/>
      <c r="I11" s="29"/>
      <c r="J11" s="29"/>
      <c r="K11" s="36" t="s">
        <v>55</v>
      </c>
      <c r="L11" s="30"/>
      <c r="M11" s="30"/>
    </row>
    <row r="12" spans="1:13" ht="15" thickBot="1" x14ac:dyDescent="0.4">
      <c r="A12" s="30"/>
      <c r="B12" s="29"/>
      <c r="C12" s="29"/>
      <c r="D12" s="29"/>
      <c r="E12" s="34" t="s">
        <v>43</v>
      </c>
      <c r="F12" s="30"/>
      <c r="G12" s="30"/>
      <c r="H12" s="29"/>
      <c r="I12" s="29"/>
      <c r="J12" s="29"/>
      <c r="K12" s="34" t="s">
        <v>20</v>
      </c>
      <c r="L12" s="30"/>
      <c r="M12" s="30"/>
    </row>
    <row r="13" spans="1:13" ht="15" thickBot="1" x14ac:dyDescent="0.4">
      <c r="A13" s="30"/>
      <c r="B13" s="29"/>
      <c r="C13" s="29"/>
      <c r="D13" s="29"/>
      <c r="E13" s="29"/>
      <c r="F13" s="30"/>
      <c r="G13" s="30"/>
      <c r="H13" s="29"/>
      <c r="I13" s="29"/>
      <c r="J13" s="29"/>
      <c r="K13" s="29"/>
      <c r="L13" s="30"/>
      <c r="M13" s="30"/>
    </row>
    <row r="14" spans="1:13" x14ac:dyDescent="0.35">
      <c r="A14" s="30"/>
      <c r="B14" s="29"/>
      <c r="C14" s="29"/>
      <c r="D14" s="29"/>
      <c r="E14" s="29"/>
      <c r="F14" s="30"/>
      <c r="G14" s="30"/>
      <c r="H14" s="29"/>
      <c r="I14" s="29"/>
      <c r="J14" s="29"/>
      <c r="K14" s="36" t="s">
        <v>57</v>
      </c>
      <c r="L14" s="30"/>
      <c r="M14" s="30"/>
    </row>
    <row r="15" spans="1:13" ht="15" thickBot="1" x14ac:dyDescent="0.4">
      <c r="A15" s="30"/>
      <c r="B15" s="29"/>
      <c r="C15" s="29"/>
      <c r="D15" s="29"/>
      <c r="E15" s="29"/>
      <c r="F15" s="30"/>
      <c r="G15" s="30"/>
      <c r="H15" s="29"/>
      <c r="I15" s="29"/>
      <c r="J15" s="29"/>
      <c r="K15" s="34" t="s">
        <v>29</v>
      </c>
      <c r="L15" s="30"/>
      <c r="M15" s="30"/>
    </row>
    <row r="16" spans="1:13" x14ac:dyDescent="0.35">
      <c r="A16" s="30"/>
      <c r="B16" s="29"/>
      <c r="C16" s="29"/>
      <c r="D16" s="29"/>
      <c r="E16" s="29"/>
      <c r="F16" s="30"/>
      <c r="G16" s="30"/>
      <c r="H16" s="29"/>
      <c r="I16" s="29"/>
      <c r="J16" s="29"/>
      <c r="K16" s="29"/>
      <c r="L16" s="30"/>
      <c r="M16" s="30"/>
    </row>
    <row r="17" spans="1:13" ht="9" customHeight="1" thickBot="1" x14ac:dyDescent="0.4">
      <c r="A17" s="30"/>
      <c r="B17" s="29"/>
      <c r="C17" s="29"/>
      <c r="D17" s="29"/>
      <c r="E17" s="29"/>
      <c r="F17" s="30"/>
      <c r="G17" s="30"/>
      <c r="H17" s="29"/>
      <c r="I17" s="29"/>
      <c r="J17" s="29"/>
      <c r="K17" s="29"/>
      <c r="L17" s="30"/>
      <c r="M17" s="30"/>
    </row>
    <row r="18" spans="1:13" x14ac:dyDescent="0.35">
      <c r="A18" s="30"/>
      <c r="B18" s="29"/>
      <c r="C18" s="29"/>
      <c r="D18" s="29"/>
      <c r="E18" s="33" t="s">
        <v>41</v>
      </c>
      <c r="F18" s="30"/>
      <c r="G18" s="30"/>
      <c r="H18" s="29"/>
      <c r="I18" s="29"/>
      <c r="J18" s="29"/>
      <c r="K18" s="33" t="s">
        <v>53</v>
      </c>
      <c r="L18" s="30"/>
      <c r="M18" s="30"/>
    </row>
    <row r="19" spans="1:13" ht="15" thickBot="1" x14ac:dyDescent="0.4">
      <c r="A19" s="30"/>
      <c r="B19" s="29"/>
      <c r="C19" s="29"/>
      <c r="D19" s="29"/>
      <c r="E19" s="34" t="s">
        <v>187</v>
      </c>
      <c r="F19" s="30"/>
      <c r="G19" s="30"/>
      <c r="H19" s="29"/>
      <c r="I19" s="29"/>
      <c r="J19" s="29"/>
      <c r="K19" s="34" t="s">
        <v>50</v>
      </c>
      <c r="L19" s="30"/>
      <c r="M19" s="30"/>
    </row>
    <row r="20" spans="1:13" ht="15" thickBot="1" x14ac:dyDescent="0.4">
      <c r="A20" s="30"/>
      <c r="B20" s="29"/>
      <c r="C20" s="29"/>
      <c r="D20" s="29"/>
      <c r="E20" s="29"/>
      <c r="F20" s="30"/>
      <c r="G20" s="30"/>
      <c r="H20" s="29"/>
      <c r="I20" s="29"/>
      <c r="J20" s="29"/>
      <c r="K20" s="29"/>
      <c r="L20" s="30"/>
      <c r="M20" s="30"/>
    </row>
    <row r="21" spans="1:13" ht="29.5" thickBot="1" x14ac:dyDescent="0.4">
      <c r="A21" s="30"/>
      <c r="B21" s="152" t="s">
        <v>44</v>
      </c>
      <c r="C21" s="35"/>
      <c r="D21" s="29"/>
      <c r="E21" s="36" t="s">
        <v>47</v>
      </c>
      <c r="F21" s="30"/>
      <c r="G21" s="30"/>
      <c r="H21" s="152" t="s">
        <v>65</v>
      </c>
      <c r="I21" s="35"/>
      <c r="J21" s="29"/>
      <c r="K21" s="36" t="s">
        <v>58</v>
      </c>
      <c r="L21" s="30"/>
      <c r="M21" s="30"/>
    </row>
    <row r="22" spans="1:13" ht="15" thickBot="1" x14ac:dyDescent="0.4">
      <c r="A22" s="30"/>
      <c r="B22" s="153"/>
      <c r="C22" s="29"/>
      <c r="D22" s="29"/>
      <c r="E22" s="34" t="s">
        <v>21</v>
      </c>
      <c r="F22" s="30"/>
      <c r="G22" s="30"/>
      <c r="H22" s="153"/>
      <c r="I22" s="29"/>
      <c r="J22" s="29"/>
      <c r="K22" s="12" t="s">
        <v>28</v>
      </c>
      <c r="L22" s="30"/>
      <c r="M22" s="30"/>
    </row>
    <row r="23" spans="1:13" ht="15" thickBot="1" x14ac:dyDescent="0.4">
      <c r="A23" s="30"/>
      <c r="B23" s="29"/>
      <c r="C23" s="29"/>
      <c r="D23" s="29"/>
      <c r="E23" s="29"/>
      <c r="F23" s="30"/>
      <c r="G23" s="30"/>
      <c r="H23" s="29"/>
      <c r="I23" s="29"/>
      <c r="J23" s="29"/>
      <c r="K23" s="29"/>
      <c r="L23" s="30"/>
      <c r="M23" s="30"/>
    </row>
    <row r="24" spans="1:13" x14ac:dyDescent="0.35">
      <c r="A24" s="30"/>
      <c r="B24" s="29"/>
      <c r="C24" s="29"/>
      <c r="D24" s="29"/>
      <c r="E24" s="36" t="s">
        <v>42</v>
      </c>
      <c r="F24" s="30"/>
      <c r="G24" s="30"/>
      <c r="H24" s="29"/>
      <c r="I24" s="29"/>
      <c r="J24" s="29"/>
      <c r="K24" s="36" t="s">
        <v>55</v>
      </c>
      <c r="L24" s="30"/>
      <c r="M24" s="30"/>
    </row>
    <row r="25" spans="1:13" ht="15" thickBot="1" x14ac:dyDescent="0.4">
      <c r="A25" s="30"/>
      <c r="B25" s="29"/>
      <c r="C25" s="29"/>
      <c r="D25" s="29"/>
      <c r="E25" s="34" t="s">
        <v>48</v>
      </c>
      <c r="F25" s="30"/>
      <c r="G25" s="30"/>
      <c r="H25" s="29"/>
      <c r="I25" s="29"/>
      <c r="J25" s="29"/>
      <c r="K25" s="34" t="s">
        <v>22</v>
      </c>
      <c r="L25" s="30"/>
      <c r="M25" s="30"/>
    </row>
    <row r="26" spans="1:13" ht="15" thickBot="1" x14ac:dyDescent="0.4">
      <c r="A26" s="30"/>
      <c r="B26" s="29"/>
      <c r="C26" s="29"/>
      <c r="D26" s="29"/>
      <c r="E26" s="29"/>
      <c r="F26" s="30"/>
      <c r="G26" s="30"/>
      <c r="H26" s="29"/>
      <c r="I26" s="29"/>
      <c r="J26" s="29"/>
      <c r="K26" s="29"/>
      <c r="L26" s="30"/>
      <c r="M26" s="30"/>
    </row>
    <row r="27" spans="1:13" x14ac:dyDescent="0.35">
      <c r="A27" s="30"/>
      <c r="B27" s="29"/>
      <c r="C27" s="29"/>
      <c r="D27" s="29"/>
      <c r="E27" s="29"/>
      <c r="F27" s="30"/>
      <c r="G27" s="30"/>
      <c r="H27" s="29"/>
      <c r="I27" s="29"/>
      <c r="J27" s="29"/>
      <c r="K27" s="36" t="s">
        <v>59</v>
      </c>
      <c r="L27" s="30"/>
      <c r="M27" s="30"/>
    </row>
    <row r="28" spans="1:13" ht="15" thickBot="1" x14ac:dyDescent="0.4">
      <c r="A28" s="30"/>
      <c r="B28" s="29"/>
      <c r="C28" s="29"/>
      <c r="D28" s="29"/>
      <c r="E28" s="29"/>
      <c r="F28" s="30"/>
      <c r="G28" s="30"/>
      <c r="H28" s="29"/>
      <c r="I28" s="29"/>
      <c r="J28" s="29"/>
      <c r="K28" s="34" t="s">
        <v>29</v>
      </c>
      <c r="L28" s="30"/>
      <c r="M28" s="30"/>
    </row>
    <row r="29" spans="1:13" x14ac:dyDescent="0.35">
      <c r="A29" s="30"/>
      <c r="B29" s="29"/>
      <c r="C29" s="29"/>
      <c r="D29" s="29"/>
      <c r="E29" s="29"/>
      <c r="F29" s="30"/>
      <c r="G29" s="30"/>
      <c r="H29" s="29"/>
      <c r="I29" s="29"/>
      <c r="J29" s="29"/>
      <c r="K29" s="29"/>
      <c r="L29" s="30"/>
      <c r="M29" s="30"/>
    </row>
    <row r="30" spans="1:13" ht="15" thickBot="1" x14ac:dyDescent="0.4">
      <c r="A30" s="30"/>
      <c r="B30" s="29"/>
      <c r="C30" s="29"/>
      <c r="D30" s="29"/>
      <c r="E30" s="29"/>
      <c r="F30" s="30"/>
      <c r="G30" s="30"/>
      <c r="H30" s="29"/>
      <c r="I30" s="29"/>
      <c r="J30" s="29"/>
      <c r="K30" s="29"/>
      <c r="L30" s="30"/>
      <c r="M30" s="30"/>
    </row>
    <row r="31" spans="1:13" x14ac:dyDescent="0.35">
      <c r="A31" s="30"/>
      <c r="B31" s="29"/>
      <c r="C31" s="29"/>
      <c r="D31" s="29"/>
      <c r="E31" s="33" t="s">
        <v>49</v>
      </c>
      <c r="F31" s="30"/>
      <c r="G31" s="30"/>
      <c r="H31" s="29"/>
      <c r="I31" s="29"/>
      <c r="J31" s="29"/>
      <c r="K31" s="33" t="s">
        <v>53</v>
      </c>
      <c r="L31" s="30"/>
      <c r="M31" s="30"/>
    </row>
    <row r="32" spans="1:13" ht="15" thickBot="1" x14ac:dyDescent="0.4">
      <c r="A32" s="30"/>
      <c r="B32" s="29"/>
      <c r="C32" s="29"/>
      <c r="D32" s="29"/>
      <c r="E32" s="34" t="s">
        <v>186</v>
      </c>
      <c r="F32" s="30"/>
      <c r="G32" s="30"/>
      <c r="H32" s="29"/>
      <c r="I32" s="29"/>
      <c r="J32" s="29"/>
      <c r="K32" s="34" t="s">
        <v>50</v>
      </c>
      <c r="L32" s="30"/>
      <c r="M32" s="30"/>
    </row>
    <row r="33" spans="1:13" x14ac:dyDescent="0.35">
      <c r="A33" s="30"/>
      <c r="B33" s="152" t="s">
        <v>45</v>
      </c>
      <c r="C33" s="35"/>
      <c r="D33" s="29"/>
      <c r="E33" s="30"/>
      <c r="F33" s="30"/>
      <c r="G33" s="30"/>
      <c r="H33" s="152" t="s">
        <v>63</v>
      </c>
      <c r="I33" s="35"/>
      <c r="J33" s="29"/>
      <c r="K33" s="30"/>
      <c r="L33" s="30"/>
      <c r="M33" s="30"/>
    </row>
    <row r="34" spans="1:13" ht="15" thickBot="1" x14ac:dyDescent="0.4">
      <c r="A34" s="30"/>
      <c r="B34" s="153"/>
      <c r="C34" s="29"/>
      <c r="D34" s="29"/>
      <c r="E34" s="30"/>
      <c r="F34" s="30"/>
      <c r="G34" s="30"/>
      <c r="H34" s="153"/>
      <c r="I34" s="29"/>
      <c r="J34" s="29"/>
      <c r="K34" s="30"/>
      <c r="L34" s="30"/>
      <c r="M34" s="30"/>
    </row>
    <row r="35" spans="1:13" ht="15" thickBot="1" x14ac:dyDescent="0.4">
      <c r="A35" s="30"/>
      <c r="B35" s="29"/>
      <c r="C35" s="29"/>
      <c r="D35" s="29"/>
      <c r="E35" s="36" t="s">
        <v>42</v>
      </c>
      <c r="F35" s="30"/>
      <c r="G35" s="30"/>
      <c r="H35" s="29"/>
      <c r="I35" s="29"/>
      <c r="J35" s="29"/>
      <c r="K35" s="36" t="s">
        <v>42</v>
      </c>
      <c r="L35" s="30"/>
      <c r="M35" s="30"/>
    </row>
    <row r="36" spans="1:13" ht="15" thickBot="1" x14ac:dyDescent="0.4">
      <c r="A36" s="30"/>
      <c r="B36" s="29"/>
      <c r="C36" s="29"/>
      <c r="D36" s="29"/>
      <c r="E36" s="34" t="s">
        <v>21</v>
      </c>
      <c r="F36" s="30"/>
      <c r="G36" s="30"/>
      <c r="H36" s="29"/>
      <c r="I36" s="29"/>
      <c r="J36" s="29"/>
      <c r="K36" s="12" t="s">
        <v>28</v>
      </c>
      <c r="L36" s="30"/>
      <c r="M36" s="30"/>
    </row>
    <row r="37" spans="1:13" x14ac:dyDescent="0.35">
      <c r="A37" s="30"/>
      <c r="B37" s="29"/>
      <c r="C37" s="29"/>
      <c r="D37" s="29"/>
      <c r="E37" s="37"/>
      <c r="F37" s="30"/>
      <c r="G37" s="30"/>
      <c r="H37" s="29"/>
      <c r="I37" s="29"/>
      <c r="J37" s="29"/>
      <c r="K37" s="37"/>
      <c r="L37" s="30"/>
      <c r="M37" s="30"/>
    </row>
    <row r="38" spans="1:13" ht="15" thickBot="1" x14ac:dyDescent="0.4">
      <c r="A38" s="30"/>
      <c r="B38" s="29"/>
      <c r="C38" s="29"/>
      <c r="D38" s="29"/>
      <c r="E38" s="29"/>
      <c r="F38" s="30"/>
      <c r="G38" s="30"/>
      <c r="H38" s="29"/>
      <c r="I38" s="29"/>
      <c r="J38" s="29"/>
      <c r="K38" s="29"/>
      <c r="L38" s="30"/>
      <c r="M38" s="30"/>
    </row>
    <row r="39" spans="1:13" x14ac:dyDescent="0.35">
      <c r="A39" s="30"/>
      <c r="B39" s="29"/>
      <c r="C39" s="29"/>
      <c r="D39" s="29"/>
      <c r="E39" s="29"/>
      <c r="F39" s="30"/>
      <c r="G39" s="30"/>
      <c r="H39" s="29"/>
      <c r="I39" s="29"/>
      <c r="J39" s="29"/>
      <c r="K39" s="33" t="s">
        <v>53</v>
      </c>
      <c r="L39" s="30"/>
      <c r="M39" s="30"/>
    </row>
    <row r="40" spans="1:13" ht="15" thickBot="1" x14ac:dyDescent="0.4">
      <c r="A40" s="30"/>
      <c r="B40" s="29"/>
      <c r="C40" s="29"/>
      <c r="D40" s="29"/>
      <c r="E40" s="29"/>
      <c r="F40" s="30"/>
      <c r="G40" s="30"/>
      <c r="H40" s="29"/>
      <c r="I40" s="29"/>
      <c r="J40" s="29"/>
      <c r="K40" s="34" t="s">
        <v>50</v>
      </c>
      <c r="L40" s="30"/>
      <c r="M40" s="30"/>
    </row>
    <row r="41" spans="1:13" x14ac:dyDescent="0.35">
      <c r="A41" s="30"/>
      <c r="B41" s="152" t="s">
        <v>46</v>
      </c>
      <c r="C41" s="35"/>
      <c r="D41" s="29"/>
      <c r="E41" s="36" t="s">
        <v>42</v>
      </c>
      <c r="F41" s="30"/>
      <c r="G41" s="30"/>
      <c r="H41" s="152" t="s">
        <v>64</v>
      </c>
      <c r="I41" s="35"/>
      <c r="J41" s="29"/>
      <c r="K41" s="30"/>
      <c r="L41" s="30"/>
      <c r="M41" s="30"/>
    </row>
    <row r="42" spans="1:13" ht="15" thickBot="1" x14ac:dyDescent="0.4">
      <c r="A42" s="30"/>
      <c r="B42" s="153"/>
      <c r="C42" s="29"/>
      <c r="D42" s="29"/>
      <c r="E42" s="34" t="s">
        <v>50</v>
      </c>
      <c r="F42" s="30"/>
      <c r="G42" s="30"/>
      <c r="H42" s="153"/>
      <c r="I42" s="29"/>
      <c r="J42" s="29"/>
      <c r="K42" s="30"/>
      <c r="L42" s="30"/>
      <c r="M42" s="30"/>
    </row>
    <row r="43" spans="1:13" x14ac:dyDescent="0.35">
      <c r="A43" s="30"/>
      <c r="B43" s="29"/>
      <c r="C43" s="29"/>
      <c r="D43" s="29"/>
      <c r="E43" s="29"/>
      <c r="F43" s="30"/>
      <c r="G43" s="30"/>
      <c r="H43" s="29"/>
      <c r="I43" s="29"/>
      <c r="J43" s="29"/>
      <c r="K43" s="36" t="s">
        <v>42</v>
      </c>
      <c r="L43" s="30"/>
      <c r="M43" s="30"/>
    </row>
    <row r="44" spans="1:13" ht="15" thickBot="1" x14ac:dyDescent="0.4">
      <c r="A44" s="30"/>
      <c r="B44" s="29"/>
      <c r="C44" s="29"/>
      <c r="D44" s="29"/>
      <c r="E44" s="29"/>
      <c r="F44" s="30"/>
      <c r="G44" s="30"/>
      <c r="H44" s="29"/>
      <c r="I44" s="29"/>
      <c r="J44" s="29"/>
      <c r="K44" s="34" t="s">
        <v>27</v>
      </c>
      <c r="L44" s="30"/>
      <c r="M44" s="30"/>
    </row>
    <row r="45" spans="1:13" x14ac:dyDescent="0.35">
      <c r="A45" s="30"/>
      <c r="B45" s="29"/>
      <c r="C45" s="29"/>
      <c r="D45" s="29"/>
      <c r="E45" s="29"/>
      <c r="F45" s="30"/>
      <c r="G45" s="30"/>
      <c r="H45" s="29"/>
      <c r="I45" s="29"/>
      <c r="J45" s="29"/>
      <c r="K45" s="29"/>
      <c r="L45" s="30"/>
      <c r="M45" s="30"/>
    </row>
    <row r="46" spans="1:13" x14ac:dyDescent="0.35">
      <c r="A46" s="30"/>
      <c r="B46" s="29"/>
      <c r="C46" s="29"/>
      <c r="D46" s="29"/>
      <c r="E46" s="29"/>
      <c r="F46" s="30"/>
      <c r="G46" s="30"/>
      <c r="H46" s="29"/>
      <c r="I46" s="29"/>
      <c r="J46" s="29"/>
      <c r="K46" s="29"/>
      <c r="L46" s="30"/>
      <c r="M46" s="30"/>
    </row>
    <row r="47" spans="1:13" x14ac:dyDescent="0.35">
      <c r="A47" s="38" t="s">
        <v>62</v>
      </c>
      <c r="B47" s="29"/>
      <c r="C47" s="29"/>
      <c r="D47" s="29"/>
      <c r="E47" s="29"/>
      <c r="F47" s="30"/>
      <c r="G47" s="30"/>
      <c r="H47" s="29"/>
      <c r="I47" s="29"/>
      <c r="J47" s="29"/>
      <c r="K47" s="29"/>
      <c r="L47" s="30"/>
      <c r="M47" s="30"/>
    </row>
    <row r="48" spans="1:13" x14ac:dyDescent="0.35">
      <c r="A48" s="39" t="s">
        <v>72</v>
      </c>
      <c r="B48" s="29"/>
      <c r="C48" s="29"/>
      <c r="D48" s="29"/>
      <c r="E48" s="29"/>
      <c r="F48" s="30"/>
      <c r="G48" s="30"/>
      <c r="H48" s="29"/>
      <c r="I48" s="29"/>
      <c r="J48" s="29"/>
      <c r="K48" s="29"/>
      <c r="L48" s="30"/>
      <c r="M48" s="30"/>
    </row>
    <row r="49" spans="1:13" x14ac:dyDescent="0.35">
      <c r="A49" s="39" t="s">
        <v>73</v>
      </c>
      <c r="B49" s="29"/>
      <c r="C49" s="29"/>
      <c r="D49" s="29"/>
      <c r="E49" s="29"/>
      <c r="F49" s="30"/>
      <c r="G49" s="30"/>
      <c r="H49" s="29"/>
      <c r="I49" s="29"/>
      <c r="J49" s="29"/>
      <c r="K49" s="29"/>
      <c r="L49" s="30"/>
      <c r="M49" s="30"/>
    </row>
    <row r="50" spans="1:13" x14ac:dyDescent="0.35">
      <c r="A50" s="40"/>
      <c r="B50" s="29"/>
      <c r="C50" s="29"/>
      <c r="D50" s="29"/>
      <c r="E50" s="29"/>
      <c r="F50" s="30"/>
      <c r="G50" s="30"/>
      <c r="H50" s="29"/>
      <c r="I50" s="29"/>
      <c r="J50" s="29"/>
      <c r="K50" s="29"/>
      <c r="L50" s="30"/>
      <c r="M50" s="30"/>
    </row>
    <row r="51" spans="1:13" x14ac:dyDescent="0.35">
      <c r="A51" s="39"/>
      <c r="B51" s="29"/>
      <c r="C51" s="29"/>
      <c r="D51" s="29"/>
      <c r="E51" s="29"/>
      <c r="F51" s="30"/>
      <c r="G51" s="30"/>
      <c r="H51" s="29"/>
      <c r="I51" s="29"/>
      <c r="J51" s="29"/>
      <c r="K51" s="29"/>
      <c r="L51" s="30"/>
      <c r="M51" s="30"/>
    </row>
    <row r="52" spans="1:13" x14ac:dyDescent="0.35">
      <c r="A52" s="39"/>
      <c r="B52" s="29"/>
      <c r="C52" s="29"/>
      <c r="D52" s="29"/>
      <c r="E52" s="29"/>
      <c r="F52" s="30"/>
      <c r="G52" s="30"/>
      <c r="H52" s="29"/>
      <c r="I52" s="29"/>
      <c r="J52" s="29"/>
      <c r="K52" s="29"/>
      <c r="L52" s="30"/>
      <c r="M52" s="30"/>
    </row>
    <row r="53" spans="1:13" x14ac:dyDescent="0.35">
      <c r="A53" s="40"/>
      <c r="B53" s="29"/>
      <c r="C53" s="29"/>
      <c r="D53" s="29"/>
      <c r="E53" s="29"/>
      <c r="F53" s="30"/>
      <c r="G53" s="30"/>
      <c r="H53" s="29"/>
      <c r="I53" s="29"/>
      <c r="J53" s="29"/>
      <c r="K53" s="29"/>
      <c r="L53" s="30"/>
      <c r="M53" s="30"/>
    </row>
    <row r="54" spans="1:13" x14ac:dyDescent="0.35">
      <c r="A54" s="30"/>
      <c r="B54" s="29"/>
      <c r="C54" s="29"/>
      <c r="D54" s="29"/>
      <c r="E54" s="29"/>
      <c r="F54" s="30"/>
      <c r="G54" s="30"/>
      <c r="H54" s="29"/>
      <c r="I54" s="29"/>
      <c r="J54" s="29"/>
      <c r="K54" s="29"/>
      <c r="L54" s="30"/>
      <c r="M54" s="30"/>
    </row>
    <row r="55" spans="1:13" x14ac:dyDescent="0.35">
      <c r="A55" s="30"/>
      <c r="B55" s="29"/>
      <c r="C55" s="29"/>
      <c r="D55" s="29"/>
      <c r="E55" s="29"/>
      <c r="F55" s="30"/>
      <c r="G55" s="30"/>
      <c r="H55" s="29"/>
      <c r="I55" s="29"/>
      <c r="J55" s="29"/>
      <c r="K55" s="29"/>
      <c r="L55" s="30"/>
      <c r="M55" s="30"/>
    </row>
    <row r="56" spans="1:13" x14ac:dyDescent="0.35">
      <c r="A56" s="30"/>
      <c r="B56" s="29"/>
      <c r="C56" s="29"/>
      <c r="D56" s="29"/>
      <c r="E56" s="29"/>
      <c r="F56" s="30"/>
      <c r="G56" s="30"/>
      <c r="H56" s="29"/>
      <c r="I56" s="29"/>
      <c r="J56" s="29"/>
      <c r="K56" s="29"/>
      <c r="L56" s="30"/>
      <c r="M56" s="30"/>
    </row>
    <row r="57" spans="1:13" x14ac:dyDescent="0.35">
      <c r="A57" s="30"/>
      <c r="B57" s="29"/>
      <c r="C57" s="29"/>
      <c r="D57" s="29"/>
      <c r="E57" s="29"/>
      <c r="F57" s="30"/>
      <c r="G57" s="30"/>
      <c r="H57" s="29"/>
      <c r="I57" s="29"/>
      <c r="J57" s="29"/>
      <c r="K57" s="29"/>
      <c r="L57" s="30"/>
      <c r="M57" s="30"/>
    </row>
    <row r="58" spans="1:13" x14ac:dyDescent="0.35">
      <c r="A58" s="30"/>
      <c r="B58" s="29"/>
      <c r="C58" s="29"/>
      <c r="D58" s="29"/>
      <c r="E58" s="29"/>
      <c r="F58" s="30"/>
      <c r="G58" s="30"/>
      <c r="H58" s="29"/>
      <c r="I58" s="29"/>
      <c r="J58" s="29"/>
      <c r="K58" s="29"/>
      <c r="L58" s="30"/>
      <c r="M58" s="30"/>
    </row>
    <row r="59" spans="1:13" x14ac:dyDescent="0.35">
      <c r="A59" s="30"/>
      <c r="B59" s="29"/>
      <c r="C59" s="29"/>
      <c r="D59" s="29"/>
      <c r="E59" s="29"/>
      <c r="F59" s="30"/>
      <c r="G59" s="30"/>
      <c r="H59" s="29"/>
      <c r="I59" s="29"/>
      <c r="J59" s="29"/>
      <c r="K59" s="29"/>
      <c r="L59" s="30"/>
      <c r="M59" s="30"/>
    </row>
  </sheetData>
  <mergeCells count="9">
    <mergeCell ref="H3:J3"/>
    <mergeCell ref="B8:B9"/>
    <mergeCell ref="B21:B22"/>
    <mergeCell ref="B33:B34"/>
    <mergeCell ref="B41:B42"/>
    <mergeCell ref="H8:H9"/>
    <mergeCell ref="H21:H22"/>
    <mergeCell ref="H33:H34"/>
    <mergeCell ref="H41:H42"/>
  </mergeCells>
  <pageMargins left="0.2" right="0.2" top="0" bottom="0" header="0.3" footer="0.3"/>
  <pageSetup scale="7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zoomScale="120" zoomScaleNormal="120" workbookViewId="0">
      <pane xSplit="1" ySplit="3" topLeftCell="B4" activePane="bottomRight" state="frozen"/>
      <selection pane="topRight" activeCell="B1" sqref="B1"/>
      <selection pane="bottomLeft" activeCell="A6" sqref="A6"/>
      <selection pane="bottomRight" activeCell="G6" sqref="G6"/>
    </sheetView>
  </sheetViews>
  <sheetFormatPr defaultRowHeight="14.5" x14ac:dyDescent="0.35"/>
  <cols>
    <col min="2" max="2" width="37.1796875" style="5" customWidth="1"/>
    <col min="3" max="3" width="12.54296875" style="5" customWidth="1"/>
    <col min="4" max="4" width="9.1796875" style="5"/>
    <col min="5" max="5" width="30" style="5" customWidth="1"/>
    <col min="7" max="7" width="23.54296875" customWidth="1"/>
  </cols>
  <sheetData>
    <row r="1" spans="1:7" ht="15.5" x14ac:dyDescent="0.35">
      <c r="A1" s="4" t="s">
        <v>54</v>
      </c>
    </row>
    <row r="2" spans="1:7" ht="29" thickBot="1" x14ac:dyDescent="0.7">
      <c r="A2" s="13"/>
      <c r="B2" s="8"/>
    </row>
    <row r="3" spans="1:7" ht="15" thickBot="1" x14ac:dyDescent="0.4">
      <c r="B3" s="18" t="s">
        <v>61</v>
      </c>
      <c r="D3" s="6"/>
    </row>
    <row r="4" spans="1:7" ht="15" thickBot="1" x14ac:dyDescent="0.4">
      <c r="C4" s="6"/>
      <c r="D4" s="6"/>
    </row>
    <row r="5" spans="1:7" ht="15" thickBot="1" x14ac:dyDescent="0.4">
      <c r="B5" s="20" t="s">
        <v>53</v>
      </c>
      <c r="C5" s="7"/>
      <c r="G5" s="10" t="s">
        <v>60</v>
      </c>
    </row>
    <row r="6" spans="1:7" x14ac:dyDescent="0.35">
      <c r="B6" s="21"/>
      <c r="C6" s="7"/>
      <c r="G6" s="22"/>
    </row>
    <row r="7" spans="1:7" ht="15" thickBot="1" x14ac:dyDescent="0.4">
      <c r="E7"/>
    </row>
    <row r="8" spans="1:7" ht="31.5" customHeight="1" thickBot="1" x14ac:dyDescent="0.4">
      <c r="B8" s="9" t="s">
        <v>75</v>
      </c>
      <c r="C8" s="7"/>
      <c r="G8" s="12" t="s">
        <v>28</v>
      </c>
    </row>
    <row r="9" spans="1:7" x14ac:dyDescent="0.35">
      <c r="B9" s="21"/>
      <c r="C9" s="7"/>
      <c r="G9" s="22"/>
    </row>
    <row r="10" spans="1:7" ht="15" thickBot="1" x14ac:dyDescent="0.4"/>
    <row r="11" spans="1:7" ht="15" thickBot="1" x14ac:dyDescent="0.4">
      <c r="E11" s="20" t="s">
        <v>67</v>
      </c>
      <c r="G11" s="12" t="s">
        <v>22</v>
      </c>
    </row>
    <row r="12" spans="1:7" x14ac:dyDescent="0.35">
      <c r="B12" s="154" t="s">
        <v>55</v>
      </c>
      <c r="C12" s="7"/>
    </row>
    <row r="13" spans="1:7" ht="15" thickBot="1" x14ac:dyDescent="0.4">
      <c r="B13" s="155"/>
    </row>
    <row r="14" spans="1:7" ht="15" thickBot="1" x14ac:dyDescent="0.4">
      <c r="E14" s="20" t="s">
        <v>68</v>
      </c>
      <c r="G14" s="12" t="s">
        <v>20</v>
      </c>
    </row>
    <row r="17" spans="1:7" ht="15" thickBot="1" x14ac:dyDescent="0.4"/>
    <row r="18" spans="1:7" ht="29.5" thickBot="1" x14ac:dyDescent="0.4">
      <c r="B18" s="20" t="s">
        <v>58</v>
      </c>
      <c r="C18" s="7"/>
      <c r="E18" s="9" t="s">
        <v>69</v>
      </c>
      <c r="G18" s="12" t="s">
        <v>28</v>
      </c>
    </row>
    <row r="19" spans="1:7" x14ac:dyDescent="0.35">
      <c r="B19" s="7"/>
    </row>
    <row r="21" spans="1:7" ht="15" thickBot="1" x14ac:dyDescent="0.4">
      <c r="C21"/>
      <c r="D21"/>
      <c r="E21"/>
    </row>
    <row r="22" spans="1:7" ht="29.5" thickBot="1" x14ac:dyDescent="0.4">
      <c r="B22" s="20" t="s">
        <v>57</v>
      </c>
      <c r="C22" s="7"/>
      <c r="E22" s="9" t="s">
        <v>69</v>
      </c>
      <c r="G22" s="12" t="s">
        <v>29</v>
      </c>
    </row>
    <row r="23" spans="1:7" x14ac:dyDescent="0.35">
      <c r="B23" s="11"/>
    </row>
    <row r="24" spans="1:7" x14ac:dyDescent="0.35">
      <c r="C24"/>
      <c r="D24"/>
      <c r="E24"/>
    </row>
    <row r="25" spans="1:7" ht="15" thickBot="1" x14ac:dyDescent="0.4">
      <c r="D25"/>
      <c r="E25"/>
    </row>
    <row r="26" spans="1:7" ht="15" thickBot="1" x14ac:dyDescent="0.4">
      <c r="C26" s="7"/>
      <c r="E26" s="20" t="s">
        <v>76</v>
      </c>
      <c r="G26" s="12" t="s">
        <v>27</v>
      </c>
    </row>
    <row r="27" spans="1:7" x14ac:dyDescent="0.35">
      <c r="B27" s="11"/>
      <c r="E27"/>
    </row>
    <row r="28" spans="1:7" x14ac:dyDescent="0.35">
      <c r="E28"/>
    </row>
    <row r="30" spans="1:7" x14ac:dyDescent="0.35">
      <c r="A30" s="3" t="s">
        <v>62</v>
      </c>
    </row>
    <row r="31" spans="1:7" x14ac:dyDescent="0.35">
      <c r="A31" s="17" t="s">
        <v>72</v>
      </c>
    </row>
    <row r="32" spans="1:7" x14ac:dyDescent="0.35">
      <c r="A32" s="17" t="s">
        <v>73</v>
      </c>
    </row>
    <row r="33" spans="1:1" x14ac:dyDescent="0.35">
      <c r="A33" s="15"/>
    </row>
    <row r="34" spans="1:1" x14ac:dyDescent="0.35">
      <c r="A34" s="16"/>
    </row>
    <row r="35" spans="1:1" x14ac:dyDescent="0.35">
      <c r="A35" s="17"/>
    </row>
    <row r="36" spans="1:1" x14ac:dyDescent="0.35">
      <c r="A36" s="17"/>
    </row>
    <row r="37" spans="1:1" x14ac:dyDescent="0.35">
      <c r="A37" s="14"/>
    </row>
  </sheetData>
  <mergeCells count="1">
    <mergeCell ref="B12:B13"/>
  </mergeCells>
  <pageMargins left="0.7" right="0.7" top="0.75" bottom="0.75" header="0.3" footer="0.3"/>
  <pageSetup scale="8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workbookViewId="0">
      <selection activeCell="A31" sqref="A31"/>
    </sheetView>
  </sheetViews>
  <sheetFormatPr defaultColWidth="9.1796875" defaultRowHeight="14.5" x14ac:dyDescent="0.35"/>
  <cols>
    <col min="1" max="1" width="9.1796875" style="89"/>
    <col min="2" max="2" width="10.81640625" style="88" bestFit="1" customWidth="1"/>
    <col min="3" max="3" width="39.453125" style="89" customWidth="1"/>
    <col min="4" max="4" width="8" style="88" customWidth="1"/>
    <col min="5" max="5" width="18.453125" style="89" bestFit="1" customWidth="1"/>
    <col min="6" max="6" width="10.26953125" style="88" customWidth="1"/>
    <col min="7" max="7" width="13.7265625" style="90" customWidth="1"/>
    <col min="8" max="8" width="14.1796875" style="89" bestFit="1" customWidth="1"/>
    <col min="9" max="9" width="11" style="88" bestFit="1" customWidth="1"/>
    <col min="10" max="10" width="43.7265625" style="89" customWidth="1"/>
    <col min="11" max="12" width="9.1796875" style="91"/>
    <col min="13" max="16384" width="9.1796875" style="89"/>
  </cols>
  <sheetData>
    <row r="1" spans="1:12" ht="15.5" x14ac:dyDescent="0.35">
      <c r="A1" s="87" t="s">
        <v>85</v>
      </c>
    </row>
    <row r="2" spans="1:12" s="91" customFormat="1" ht="15" thickBot="1" x14ac:dyDescent="0.4">
      <c r="B2" s="92"/>
      <c r="D2" s="92"/>
      <c r="F2" s="92"/>
      <c r="G2" s="93"/>
      <c r="I2" s="92"/>
    </row>
    <row r="3" spans="1:12" s="99" customFormat="1" ht="29.5" thickBot="1" x14ac:dyDescent="0.4">
      <c r="A3" s="94" t="s">
        <v>86</v>
      </c>
      <c r="B3" s="95" t="s">
        <v>182</v>
      </c>
      <c r="C3" s="96" t="s">
        <v>87</v>
      </c>
      <c r="D3" s="95" t="s">
        <v>88</v>
      </c>
      <c r="E3" s="96" t="s">
        <v>89</v>
      </c>
      <c r="F3" s="95" t="s">
        <v>90</v>
      </c>
      <c r="G3" s="95" t="s">
        <v>91</v>
      </c>
      <c r="H3" s="96" t="s">
        <v>92</v>
      </c>
      <c r="I3" s="96" t="s">
        <v>93</v>
      </c>
      <c r="J3" s="97" t="s">
        <v>94</v>
      </c>
      <c r="K3" s="98"/>
      <c r="L3" s="98"/>
    </row>
    <row r="4" spans="1:12" ht="29" x14ac:dyDescent="0.35">
      <c r="A4" s="91" t="s">
        <v>95</v>
      </c>
      <c r="B4" s="100">
        <v>43533</v>
      </c>
      <c r="C4" s="91" t="s">
        <v>96</v>
      </c>
      <c r="D4" s="92">
        <v>51200</v>
      </c>
      <c r="E4" s="91" t="s">
        <v>97</v>
      </c>
      <c r="F4" s="92" t="s">
        <v>98</v>
      </c>
      <c r="G4" s="101">
        <v>16716.04</v>
      </c>
      <c r="H4" s="91" t="s">
        <v>99</v>
      </c>
      <c r="I4" s="92" t="s">
        <v>100</v>
      </c>
      <c r="J4" s="102" t="s">
        <v>101</v>
      </c>
    </row>
    <row r="5" spans="1:12" x14ac:dyDescent="0.35">
      <c r="A5" s="91"/>
      <c r="B5" s="100"/>
      <c r="C5" s="91"/>
      <c r="D5" s="92"/>
      <c r="E5" s="91"/>
      <c r="F5" s="92"/>
      <c r="G5" s="101"/>
      <c r="H5" s="91"/>
      <c r="I5" s="92"/>
      <c r="J5" s="91"/>
    </row>
    <row r="6" spans="1:12" x14ac:dyDescent="0.35">
      <c r="A6" s="91" t="s">
        <v>95</v>
      </c>
      <c r="B6" s="100">
        <v>43533</v>
      </c>
      <c r="C6" s="91" t="s">
        <v>96</v>
      </c>
      <c r="D6" s="92">
        <v>51200</v>
      </c>
      <c r="E6" s="91" t="s">
        <v>102</v>
      </c>
      <c r="F6" s="92" t="s">
        <v>103</v>
      </c>
      <c r="G6" s="101">
        <v>768.55</v>
      </c>
      <c r="H6" s="91" t="s">
        <v>99</v>
      </c>
      <c r="I6" s="92" t="s">
        <v>104</v>
      </c>
      <c r="J6" s="91" t="s">
        <v>105</v>
      </c>
    </row>
    <row r="7" spans="1:12" x14ac:dyDescent="0.35">
      <c r="A7" s="91" t="s">
        <v>95</v>
      </c>
      <c r="B7" s="100">
        <v>43533</v>
      </c>
      <c r="C7" s="91" t="s">
        <v>96</v>
      </c>
      <c r="D7" s="92">
        <v>51200</v>
      </c>
      <c r="E7" s="91" t="s">
        <v>106</v>
      </c>
      <c r="F7" s="92" t="s">
        <v>107</v>
      </c>
      <c r="G7" s="101">
        <v>768.55</v>
      </c>
      <c r="H7" s="91" t="s">
        <v>99</v>
      </c>
      <c r="I7" s="92" t="s">
        <v>108</v>
      </c>
      <c r="J7" s="91" t="s">
        <v>109</v>
      </c>
    </row>
    <row r="8" spans="1:12" x14ac:dyDescent="0.35">
      <c r="A8" s="91"/>
      <c r="B8" s="100"/>
      <c r="C8" s="91"/>
      <c r="D8" s="92"/>
      <c r="E8" s="91"/>
      <c r="F8" s="92"/>
      <c r="G8" s="101"/>
      <c r="H8" s="91"/>
      <c r="I8" s="92"/>
      <c r="J8" s="91"/>
    </row>
    <row r="9" spans="1:12" x14ac:dyDescent="0.35">
      <c r="A9" s="91" t="s">
        <v>95</v>
      </c>
      <c r="B9" s="100">
        <v>43533</v>
      </c>
      <c r="C9" s="91" t="s">
        <v>96</v>
      </c>
      <c r="D9" s="92">
        <v>51200</v>
      </c>
      <c r="E9" s="91" t="s">
        <v>110</v>
      </c>
      <c r="F9" s="92" t="s">
        <v>98</v>
      </c>
      <c r="G9" s="101">
        <v>-1537.1</v>
      </c>
      <c r="H9" s="91" t="s">
        <v>99</v>
      </c>
      <c r="I9" s="92" t="s">
        <v>111</v>
      </c>
      <c r="J9" s="91" t="s">
        <v>112</v>
      </c>
    </row>
    <row r="10" spans="1:12" x14ac:dyDescent="0.35">
      <c r="A10" s="91"/>
      <c r="B10" s="92"/>
      <c r="C10" s="91"/>
      <c r="D10" s="92"/>
      <c r="E10" s="91"/>
      <c r="F10" s="92"/>
      <c r="G10" s="101"/>
      <c r="H10" s="91"/>
      <c r="I10" s="92"/>
      <c r="J10" s="91"/>
    </row>
    <row r="11" spans="1:12" x14ac:dyDescent="0.35">
      <c r="A11" s="91" t="s">
        <v>95</v>
      </c>
      <c r="B11" s="100">
        <v>43533</v>
      </c>
      <c r="C11" s="91" t="s">
        <v>113</v>
      </c>
      <c r="D11" s="92">
        <v>53070</v>
      </c>
      <c r="E11" s="91" t="s">
        <v>114</v>
      </c>
      <c r="F11" s="92"/>
      <c r="G11" s="101">
        <v>7335.84</v>
      </c>
      <c r="H11" s="91" t="s">
        <v>99</v>
      </c>
      <c r="I11" s="92" t="s">
        <v>115</v>
      </c>
      <c r="J11" s="91" t="s">
        <v>116</v>
      </c>
    </row>
    <row r="12" spans="1:12" x14ac:dyDescent="0.35">
      <c r="A12" s="91"/>
      <c r="B12" s="100"/>
      <c r="C12" s="91"/>
      <c r="D12" s="92"/>
      <c r="E12" s="91"/>
      <c r="F12" s="92"/>
      <c r="G12" s="101"/>
      <c r="H12" s="91"/>
      <c r="I12" s="92"/>
      <c r="J12" s="91"/>
    </row>
    <row r="13" spans="1:12" x14ac:dyDescent="0.35">
      <c r="A13" s="91" t="s">
        <v>95</v>
      </c>
      <c r="B13" s="100">
        <v>43533</v>
      </c>
      <c r="C13" s="91" t="s">
        <v>117</v>
      </c>
      <c r="D13" s="92">
        <v>52011</v>
      </c>
      <c r="E13" s="91" t="s">
        <v>114</v>
      </c>
      <c r="F13" s="92"/>
      <c r="G13" s="101">
        <v>1435.27</v>
      </c>
      <c r="H13" s="91" t="s">
        <v>99</v>
      </c>
      <c r="I13" s="92" t="s">
        <v>118</v>
      </c>
      <c r="J13" s="103"/>
    </row>
    <row r="14" spans="1:12" x14ac:dyDescent="0.35">
      <c r="A14" s="91" t="s">
        <v>95</v>
      </c>
      <c r="B14" s="100">
        <v>43533</v>
      </c>
      <c r="C14" s="91" t="s">
        <v>119</v>
      </c>
      <c r="D14" s="92">
        <v>52012</v>
      </c>
      <c r="E14" s="91" t="s">
        <v>114</v>
      </c>
      <c r="F14" s="92"/>
      <c r="G14" s="101">
        <v>-768.55</v>
      </c>
      <c r="H14" s="91" t="s">
        <v>99</v>
      </c>
      <c r="I14" s="92" t="s">
        <v>120</v>
      </c>
      <c r="J14" s="91"/>
    </row>
    <row r="15" spans="1:12" x14ac:dyDescent="0.35">
      <c r="A15" s="91"/>
      <c r="B15" s="92"/>
      <c r="C15" s="91"/>
      <c r="D15" s="92"/>
      <c r="E15" s="91"/>
      <c r="F15" s="92"/>
      <c r="G15" s="101"/>
      <c r="H15" s="91"/>
      <c r="I15" s="92"/>
      <c r="J15" s="91"/>
    </row>
    <row r="16" spans="1:12" x14ac:dyDescent="0.35">
      <c r="A16" s="91" t="s">
        <v>95</v>
      </c>
      <c r="B16" s="100">
        <v>43533</v>
      </c>
      <c r="C16" s="91" t="s">
        <v>121</v>
      </c>
      <c r="D16" s="92">
        <v>53709</v>
      </c>
      <c r="E16" s="91" t="s">
        <v>114</v>
      </c>
      <c r="F16" s="92"/>
      <c r="G16" s="101">
        <v>108.66</v>
      </c>
      <c r="H16" s="91" t="s">
        <v>99</v>
      </c>
      <c r="I16" s="92" t="s">
        <v>122</v>
      </c>
      <c r="J16" s="91"/>
    </row>
    <row r="17" spans="1:10" x14ac:dyDescent="0.35">
      <c r="A17" s="91" t="s">
        <v>95</v>
      </c>
      <c r="B17" s="100">
        <v>43533</v>
      </c>
      <c r="C17" s="91" t="s">
        <v>123</v>
      </c>
      <c r="D17" s="92">
        <v>57310</v>
      </c>
      <c r="E17" s="91" t="s">
        <v>114</v>
      </c>
      <c r="F17" s="92"/>
      <c r="G17" s="101">
        <v>247.18</v>
      </c>
      <c r="H17" s="91" t="s">
        <v>99</v>
      </c>
      <c r="I17" s="92" t="s">
        <v>124</v>
      </c>
      <c r="J17" s="91"/>
    </row>
    <row r="18" spans="1:10" x14ac:dyDescent="0.35">
      <c r="A18" s="91"/>
      <c r="B18" s="91"/>
      <c r="C18" s="91"/>
      <c r="D18" s="91"/>
      <c r="E18" s="91"/>
      <c r="F18" s="91"/>
      <c r="G18" s="91"/>
      <c r="H18" s="91"/>
      <c r="I18" s="91"/>
      <c r="J18" s="91"/>
    </row>
    <row r="19" spans="1:10" s="91" customFormat="1" x14ac:dyDescent="0.35">
      <c r="B19" s="92"/>
      <c r="D19" s="92"/>
      <c r="F19" s="104" t="s">
        <v>125</v>
      </c>
      <c r="G19" s="101">
        <f>G4+G9+G6</f>
        <v>15947.49</v>
      </c>
      <c r="I19" s="92" t="s">
        <v>126</v>
      </c>
    </row>
    <row r="20" spans="1:10" s="91" customFormat="1" x14ac:dyDescent="0.35">
      <c r="B20" s="92"/>
      <c r="D20" s="92"/>
      <c r="F20" s="105"/>
      <c r="G20" s="101"/>
      <c r="I20" s="92"/>
    </row>
    <row r="21" spans="1:10" s="91" customFormat="1" x14ac:dyDescent="0.35">
      <c r="B21" s="92"/>
      <c r="D21" s="92"/>
      <c r="F21" s="104" t="s">
        <v>127</v>
      </c>
      <c r="G21" s="101">
        <f>G11</f>
        <v>7335.84</v>
      </c>
      <c r="I21" s="92" t="s">
        <v>115</v>
      </c>
    </row>
    <row r="22" spans="1:10" s="91" customFormat="1" x14ac:dyDescent="0.35">
      <c r="B22" s="92"/>
      <c r="D22" s="92"/>
      <c r="F22" s="105"/>
      <c r="G22" s="93"/>
      <c r="I22" s="92"/>
    </row>
    <row r="23" spans="1:10" s="91" customFormat="1" x14ac:dyDescent="0.35">
      <c r="B23" s="92"/>
      <c r="D23" s="92"/>
      <c r="F23" s="104" t="s">
        <v>128</v>
      </c>
      <c r="G23" s="106">
        <f>G21/G19</f>
        <v>0.45999966138872012</v>
      </c>
      <c r="I23" s="92" t="s">
        <v>129</v>
      </c>
    </row>
    <row r="24" spans="1:10" s="91" customFormat="1" x14ac:dyDescent="0.35">
      <c r="B24" s="92"/>
      <c r="D24" s="92"/>
      <c r="F24" s="92"/>
      <c r="G24" s="93"/>
      <c r="I24" s="92"/>
    </row>
    <row r="25" spans="1:10" s="91" customFormat="1" x14ac:dyDescent="0.35">
      <c r="B25" s="92"/>
      <c r="D25" s="92"/>
      <c r="F25" s="92"/>
      <c r="G25" s="93"/>
      <c r="I25" s="92"/>
    </row>
    <row r="26" spans="1:10" s="91" customFormat="1" x14ac:dyDescent="0.35">
      <c r="B26" s="92"/>
      <c r="D26" s="92"/>
      <c r="F26" s="92"/>
      <c r="G26" s="93"/>
      <c r="I26" s="92"/>
    </row>
    <row r="27" spans="1:10" s="91" customFormat="1" x14ac:dyDescent="0.35">
      <c r="B27" s="92"/>
      <c r="D27" s="92"/>
      <c r="F27" s="92"/>
      <c r="G27" s="93"/>
      <c r="I27" s="92"/>
    </row>
  </sheetData>
  <pageMargins left="0" right="0" top="0.75" bottom="0.75" header="0.3" footer="0.3"/>
  <pageSetup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workbookViewId="0">
      <selection activeCell="A28" sqref="A28"/>
    </sheetView>
  </sheetViews>
  <sheetFormatPr defaultRowHeight="14.5" x14ac:dyDescent="0.35"/>
  <cols>
    <col min="2" max="2" width="20.1796875" style="41" customWidth="1"/>
    <col min="3" max="3" width="33" customWidth="1"/>
    <col min="4" max="4" width="17.7265625" customWidth="1"/>
  </cols>
  <sheetData>
    <row r="1" spans="1:4" ht="15.5" x14ac:dyDescent="0.35">
      <c r="A1" s="25" t="s">
        <v>131</v>
      </c>
    </row>
    <row r="2" spans="1:4" ht="15" thickBot="1" x14ac:dyDescent="0.4"/>
    <row r="3" spans="1:4" ht="15" thickBot="1" x14ac:dyDescent="0.4">
      <c r="B3" s="19" t="s">
        <v>132</v>
      </c>
      <c r="C3" s="44" t="s">
        <v>133</v>
      </c>
      <c r="D3" s="45" t="s">
        <v>134</v>
      </c>
    </row>
    <row r="4" spans="1:4" x14ac:dyDescent="0.35">
      <c r="B4" s="76">
        <v>1</v>
      </c>
      <c r="C4" s="43" t="s">
        <v>135</v>
      </c>
      <c r="D4" s="77" t="s">
        <v>136</v>
      </c>
    </row>
    <row r="5" spans="1:4" x14ac:dyDescent="0.35">
      <c r="B5" s="78">
        <v>2</v>
      </c>
      <c r="C5" s="42" t="s">
        <v>137</v>
      </c>
      <c r="D5" s="79" t="s">
        <v>136</v>
      </c>
    </row>
    <row r="6" spans="1:4" x14ac:dyDescent="0.35">
      <c r="B6" s="78">
        <v>3</v>
      </c>
      <c r="C6" s="42" t="s">
        <v>138</v>
      </c>
      <c r="D6" s="79" t="s">
        <v>139</v>
      </c>
    </row>
    <row r="7" spans="1:4" x14ac:dyDescent="0.35">
      <c r="B7" s="78">
        <v>4</v>
      </c>
      <c r="C7" s="42" t="s">
        <v>140</v>
      </c>
      <c r="D7" s="79" t="s">
        <v>141</v>
      </c>
    </row>
    <row r="8" spans="1:4" x14ac:dyDescent="0.35">
      <c r="B8" s="78">
        <v>5</v>
      </c>
      <c r="C8" s="42" t="s">
        <v>142</v>
      </c>
      <c r="D8" s="79" t="s">
        <v>143</v>
      </c>
    </row>
    <row r="9" spans="1:4" x14ac:dyDescent="0.35">
      <c r="B9" s="78">
        <v>6</v>
      </c>
      <c r="C9" s="42" t="s">
        <v>144</v>
      </c>
      <c r="D9" s="79" t="s">
        <v>143</v>
      </c>
    </row>
    <row r="10" spans="1:4" x14ac:dyDescent="0.35">
      <c r="B10" s="78">
        <v>7</v>
      </c>
      <c r="C10" s="42" t="s">
        <v>145</v>
      </c>
      <c r="D10" s="79" t="s">
        <v>136</v>
      </c>
    </row>
    <row r="11" spans="1:4" x14ac:dyDescent="0.35">
      <c r="B11" s="78">
        <v>8</v>
      </c>
      <c r="C11" s="42" t="s">
        <v>146</v>
      </c>
      <c r="D11" s="79" t="s">
        <v>136</v>
      </c>
    </row>
    <row r="12" spans="1:4" x14ac:dyDescent="0.35">
      <c r="B12" s="78">
        <v>9</v>
      </c>
      <c r="C12" s="42" t="s">
        <v>147</v>
      </c>
      <c r="D12" s="79" t="s">
        <v>136</v>
      </c>
    </row>
    <row r="13" spans="1:4" x14ac:dyDescent="0.35">
      <c r="B13" s="78">
        <v>10</v>
      </c>
      <c r="C13" s="42" t="s">
        <v>148</v>
      </c>
      <c r="D13" s="79" t="s">
        <v>136</v>
      </c>
    </row>
    <row r="14" spans="1:4" x14ac:dyDescent="0.35">
      <c r="B14" s="78">
        <v>11</v>
      </c>
      <c r="C14" s="42" t="s">
        <v>149</v>
      </c>
      <c r="D14" s="79" t="s">
        <v>143</v>
      </c>
    </row>
    <row r="15" spans="1:4" x14ac:dyDescent="0.35">
      <c r="B15" s="78">
        <v>13</v>
      </c>
      <c r="C15" s="42" t="s">
        <v>150</v>
      </c>
      <c r="D15" s="79" t="s">
        <v>143</v>
      </c>
    </row>
    <row r="16" spans="1:4" x14ac:dyDescent="0.35">
      <c r="B16" s="78">
        <v>14</v>
      </c>
      <c r="C16" s="42" t="s">
        <v>151</v>
      </c>
      <c r="D16" s="79" t="s">
        <v>143</v>
      </c>
    </row>
    <row r="17" spans="2:4" x14ac:dyDescent="0.35">
      <c r="B17" s="78">
        <v>15</v>
      </c>
      <c r="C17" s="42" t="s">
        <v>152</v>
      </c>
      <c r="D17" s="79" t="s">
        <v>139</v>
      </c>
    </row>
    <row r="18" spans="2:4" x14ac:dyDescent="0.35">
      <c r="B18" s="78">
        <v>20</v>
      </c>
      <c r="C18" s="42" t="s">
        <v>153</v>
      </c>
      <c r="D18" s="79" t="s">
        <v>154</v>
      </c>
    </row>
    <row r="19" spans="2:4" x14ac:dyDescent="0.35">
      <c r="B19" s="78">
        <v>21</v>
      </c>
      <c r="C19" s="42" t="s">
        <v>155</v>
      </c>
      <c r="D19" s="79" t="s">
        <v>143</v>
      </c>
    </row>
    <row r="20" spans="2:4" x14ac:dyDescent="0.35">
      <c r="B20" s="78">
        <v>22</v>
      </c>
      <c r="C20" s="42" t="s">
        <v>156</v>
      </c>
      <c r="D20" s="79" t="s">
        <v>136</v>
      </c>
    </row>
    <row r="21" spans="2:4" ht="15" thickBot="1" x14ac:dyDescent="0.4">
      <c r="B21" s="80">
        <v>23</v>
      </c>
      <c r="C21" s="81" t="s">
        <v>157</v>
      </c>
      <c r="D21" s="82" t="s">
        <v>158</v>
      </c>
    </row>
  </sheetData>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topLeftCell="A10" workbookViewId="0">
      <selection activeCell="A24" sqref="A24"/>
    </sheetView>
  </sheetViews>
  <sheetFormatPr defaultRowHeight="14.5" x14ac:dyDescent="0.35"/>
  <cols>
    <col min="2" max="2" width="23" customWidth="1"/>
    <col min="3" max="3" width="48.1796875" customWidth="1"/>
    <col min="4" max="4" width="41.453125" customWidth="1"/>
  </cols>
  <sheetData>
    <row r="1" spans="1:4" ht="15.5" x14ac:dyDescent="0.35">
      <c r="A1" s="25" t="s">
        <v>181</v>
      </c>
    </row>
    <row r="2" spans="1:4" ht="29" thickBot="1" x14ac:dyDescent="0.7">
      <c r="A2" s="13"/>
    </row>
    <row r="3" spans="1:4" ht="15" thickBot="1" x14ac:dyDescent="0.4">
      <c r="B3" s="19" t="s">
        <v>159</v>
      </c>
      <c r="C3" s="19" t="s">
        <v>160</v>
      </c>
      <c r="D3" s="19" t="s">
        <v>180</v>
      </c>
    </row>
    <row r="4" spans="1:4" ht="29" x14ac:dyDescent="0.35">
      <c r="B4" s="156" t="s">
        <v>161</v>
      </c>
      <c r="C4" s="46" t="s">
        <v>162</v>
      </c>
      <c r="D4" s="156" t="s">
        <v>165</v>
      </c>
    </row>
    <row r="5" spans="1:4" x14ac:dyDescent="0.35">
      <c r="B5" s="157"/>
      <c r="C5" s="47" t="s">
        <v>163</v>
      </c>
      <c r="D5" s="157"/>
    </row>
    <row r="6" spans="1:4" ht="29" x14ac:dyDescent="0.35">
      <c r="B6" s="157"/>
      <c r="C6" s="46" t="s">
        <v>178</v>
      </c>
      <c r="D6" s="157"/>
    </row>
    <row r="7" spans="1:4" ht="29.5" thickBot="1" x14ac:dyDescent="0.4">
      <c r="B7" s="158"/>
      <c r="C7" s="48" t="s">
        <v>164</v>
      </c>
      <c r="D7" s="158"/>
    </row>
    <row r="8" spans="1:4" ht="29" x14ac:dyDescent="0.35">
      <c r="B8" s="156" t="s">
        <v>166</v>
      </c>
      <c r="C8" s="46" t="s">
        <v>167</v>
      </c>
      <c r="D8" s="156" t="s">
        <v>165</v>
      </c>
    </row>
    <row r="9" spans="1:4" x14ac:dyDescent="0.35">
      <c r="B9" s="157"/>
      <c r="C9" s="47" t="s">
        <v>163</v>
      </c>
      <c r="D9" s="157"/>
    </row>
    <row r="10" spans="1:4" ht="29" x14ac:dyDescent="0.35">
      <c r="B10" s="157"/>
      <c r="C10" s="46" t="s">
        <v>179</v>
      </c>
      <c r="D10" s="157"/>
    </row>
    <row r="11" spans="1:4" ht="29.5" thickBot="1" x14ac:dyDescent="0.4">
      <c r="B11" s="158"/>
      <c r="C11" s="48" t="s">
        <v>168</v>
      </c>
      <c r="D11" s="158"/>
    </row>
    <row r="12" spans="1:4" ht="29.5" thickBot="1" x14ac:dyDescent="0.4">
      <c r="B12" s="49" t="s">
        <v>139</v>
      </c>
      <c r="C12" s="48" t="s">
        <v>169</v>
      </c>
      <c r="D12" s="48" t="s">
        <v>165</v>
      </c>
    </row>
    <row r="13" spans="1:4" ht="43.5" x14ac:dyDescent="0.35">
      <c r="B13" s="156" t="s">
        <v>143</v>
      </c>
      <c r="C13" s="46" t="s">
        <v>170</v>
      </c>
      <c r="D13" s="156" t="s">
        <v>71</v>
      </c>
    </row>
    <row r="14" spans="1:4" ht="43.5" x14ac:dyDescent="0.35">
      <c r="B14" s="157"/>
      <c r="C14" s="50" t="s">
        <v>173</v>
      </c>
      <c r="D14" s="157"/>
    </row>
    <row r="15" spans="1:4" ht="29" x14ac:dyDescent="0.35">
      <c r="B15" s="157"/>
      <c r="C15" s="50" t="s">
        <v>174</v>
      </c>
      <c r="D15" s="157"/>
    </row>
    <row r="16" spans="1:4" x14ac:dyDescent="0.35">
      <c r="B16" s="157"/>
      <c r="C16" s="50" t="s">
        <v>175</v>
      </c>
      <c r="D16" s="157"/>
    </row>
    <row r="17" spans="2:4" ht="29" x14ac:dyDescent="0.35">
      <c r="B17" s="157"/>
      <c r="C17" s="50" t="s">
        <v>176</v>
      </c>
      <c r="D17" s="157"/>
    </row>
    <row r="18" spans="2:4" ht="15" thickBot="1" x14ac:dyDescent="0.4">
      <c r="B18" s="158"/>
      <c r="C18" s="51" t="s">
        <v>177</v>
      </c>
      <c r="D18" s="158"/>
    </row>
    <row r="19" spans="2:4" ht="15" thickBot="1" x14ac:dyDescent="0.4">
      <c r="B19" s="49" t="s">
        <v>171</v>
      </c>
      <c r="C19" s="48" t="s">
        <v>172</v>
      </c>
      <c r="D19" s="48"/>
    </row>
  </sheetData>
  <mergeCells count="6">
    <mergeCell ref="B4:B7"/>
    <mergeCell ref="D4:D7"/>
    <mergeCell ref="B8:B11"/>
    <mergeCell ref="D8:D11"/>
    <mergeCell ref="B13:B18"/>
    <mergeCell ref="D13:D18"/>
  </mergeCells>
  <hyperlinks>
    <hyperlink ref="D3" r:id="rId1" location="continuing" display="http://hrweb.berkeley.edu/benefits/eligibility/understanding/requirements - continuing"/>
  </hyperlinks>
  <pageMargins left="0.7" right="0.7" top="0.75" bottom="0.75" header="0.3" footer="0.3"/>
  <pageSetup scale="93"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
  <sheetViews>
    <sheetView workbookViewId="0">
      <selection activeCell="A23" sqref="A23"/>
    </sheetView>
  </sheetViews>
  <sheetFormatPr defaultColWidth="9.1796875" defaultRowHeight="14.5" x14ac:dyDescent="0.35"/>
  <cols>
    <col min="1" max="2" width="9.1796875" style="24"/>
    <col min="3" max="3" width="19.54296875" style="24" customWidth="1"/>
    <col min="4" max="4" width="88.54296875" style="24" customWidth="1"/>
    <col min="5" max="16384" width="9.1796875" style="24"/>
  </cols>
  <sheetData>
    <row r="1" spans="1:4" ht="15.5" x14ac:dyDescent="0.35">
      <c r="A1" s="87" t="s">
        <v>192</v>
      </c>
    </row>
    <row r="8" spans="1:4" ht="15" thickBot="1" x14ac:dyDescent="0.4"/>
    <row r="9" spans="1:4" x14ac:dyDescent="0.35">
      <c r="C9" s="107" t="s">
        <v>192</v>
      </c>
      <c r="D9" s="108" t="s">
        <v>133</v>
      </c>
    </row>
    <row r="10" spans="1:4" x14ac:dyDescent="0.35">
      <c r="C10" s="72" t="s">
        <v>52</v>
      </c>
      <c r="D10" s="109" t="s">
        <v>78</v>
      </c>
    </row>
    <row r="11" spans="1:4" ht="29" x14ac:dyDescent="0.35">
      <c r="C11" s="72" t="s">
        <v>188</v>
      </c>
      <c r="D11" s="73" t="s">
        <v>83</v>
      </c>
    </row>
    <row r="12" spans="1:4" x14ac:dyDescent="0.35">
      <c r="C12" s="72" t="s">
        <v>189</v>
      </c>
      <c r="D12" s="109" t="s">
        <v>82</v>
      </c>
    </row>
    <row r="13" spans="1:4" x14ac:dyDescent="0.35">
      <c r="C13" s="72" t="s">
        <v>79</v>
      </c>
      <c r="D13" s="109" t="s">
        <v>80</v>
      </c>
    </row>
    <row r="14" spans="1:4" ht="15" thickBot="1" x14ac:dyDescent="0.4">
      <c r="C14" s="74" t="s">
        <v>190</v>
      </c>
      <c r="D14" s="110" t="s">
        <v>191</v>
      </c>
    </row>
  </sheetData>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1.CBR table</vt:lpstr>
      <vt:lpstr>2.Employee Class Categories</vt:lpstr>
      <vt:lpstr>3.Pre to Post UCPath CBR driver</vt:lpstr>
      <vt:lpstr>4.Shift in CBR logic</vt:lpstr>
      <vt:lpstr>5.Simplified CBR logic</vt:lpstr>
      <vt:lpstr>6.Sample UCPath ledger details</vt:lpstr>
      <vt:lpstr>7.Employee Class Table</vt:lpstr>
      <vt:lpstr>8.Eligibility Table</vt:lpstr>
      <vt:lpstr>9.CBR rate group</vt:lpstr>
      <vt:lpstr>10.Summer Salary Earn Codes</vt:lpstr>
      <vt:lpstr>11.Fringe Benefit Exp. %</vt:lpstr>
      <vt:lpstr>'1.CBR table'!Print_Area</vt:lpstr>
      <vt:lpstr>'10.Summer Salary Earn Codes'!Print_Area</vt:lpstr>
      <vt:lpstr>'2.Employee Class Categories'!Print_Area</vt:lpstr>
      <vt:lpstr>'3.Pre to Post UCPath CBR driver'!Print_Area</vt:lpstr>
      <vt:lpstr>'4.Shift in CBR logic'!Print_Area</vt:lpstr>
      <vt:lpstr>'5.Simplified CBR logic'!Print_Area</vt:lpstr>
      <vt:lpstr>'6.Sample UCPath ledger details'!Print_Area</vt:lpstr>
      <vt:lpstr>'7.Employee Class Table'!Print_Area</vt:lpstr>
      <vt:lpstr>'8.Eligibility Table'!Print_Area</vt:lpstr>
      <vt:lpstr>'9.CBR rate group'!Print_Area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Herve' Bruckert</cp:lastModifiedBy>
  <cp:lastPrinted>2019-11-25T23:53:18Z</cp:lastPrinted>
  <dcterms:created xsi:type="dcterms:W3CDTF">2019-04-05T00:07:27Z</dcterms:created>
  <dcterms:modified xsi:type="dcterms:W3CDTF">2021-05-06T23:08:49Z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