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2" yWindow="-12" windowWidth="1896" windowHeight="4200" activeTab="1"/>
  </bookViews>
  <sheets>
    <sheet name="Storeroom Mark-up" sheetId="1" r:id="rId1"/>
    <sheet name="Depreciation Schedule" sheetId="3" r:id="rId2"/>
  </sheets>
  <definedNames>
    <definedName name="Equip_Subtotal_FY00">'Depreciation Schedule'!$D$39</definedName>
    <definedName name="Equip_Subtotal_FY98">'Depreciation Schedule'!$D$23</definedName>
    <definedName name="Equip_Subtotal_FY99">'Depreciation Schedule'!$D$31</definedName>
    <definedName name="_xlnm.Print_Area" localSheetId="1">'Depreciation Schedule'!$A$1:$Q$50</definedName>
    <definedName name="_xlnm.Print_Area" localSheetId="0">'Storeroom Mark-up'!$A$1:$L$46</definedName>
  </definedNames>
  <calcPr calcId="145621"/>
</workbook>
</file>

<file path=xl/calcChain.xml><?xml version="1.0" encoding="utf-8"?>
<calcChain xmlns="http://schemas.openxmlformats.org/spreadsheetml/2006/main">
  <c r="Q16" i="3" l="1"/>
  <c r="Q17" i="3"/>
  <c r="Q18" i="3"/>
  <c r="Q19" i="3"/>
  <c r="Q20" i="3"/>
  <c r="Q21" i="3"/>
  <c r="Q22" i="3"/>
  <c r="Q24" i="3"/>
  <c r="Q25" i="3"/>
  <c r="Q26" i="3"/>
  <c r="Q27" i="3"/>
  <c r="Q28" i="3"/>
  <c r="Q29" i="3"/>
  <c r="Q30" i="3"/>
  <c r="Q32" i="3"/>
  <c r="Q33" i="3"/>
  <c r="Q34" i="3"/>
  <c r="Q35" i="3"/>
  <c r="Q36" i="3"/>
  <c r="Q37" i="3"/>
  <c r="Q38" i="3"/>
  <c r="Q40" i="3"/>
  <c r="K23" i="1" s="1"/>
  <c r="K10" i="1"/>
  <c r="K16" i="1" s="1"/>
  <c r="K12" i="1"/>
  <c r="K14" i="1"/>
  <c r="C40" i="1"/>
  <c r="K36" i="1" s="1"/>
  <c r="K28" i="1" l="1"/>
  <c r="K34" i="1" s="1"/>
  <c r="K45" i="1" s="1"/>
</calcChain>
</file>

<file path=xl/sharedStrings.xml><?xml version="1.0" encoding="utf-8"?>
<sst xmlns="http://schemas.openxmlformats.org/spreadsheetml/2006/main" count="117" uniqueCount="73">
  <si>
    <t>SAMPLE RATE CALCULATION - STOREROOM</t>
  </si>
  <si>
    <t xml:space="preserve">MARK-UP ON STOCK ITEMS </t>
  </si>
  <si>
    <t xml:space="preserve">Staff Salaries </t>
  </si>
  <si>
    <t>Storeroom Manager</t>
  </si>
  <si>
    <t>mos @</t>
  </si>
  <si>
    <t>@</t>
  </si>
  <si>
    <t>per month</t>
  </si>
  <si>
    <t>Total Salaries</t>
  </si>
  <si>
    <t>Benefits</t>
  </si>
  <si>
    <t>of staff salaries</t>
  </si>
  <si>
    <t>Supplies &amp; Expense</t>
  </si>
  <si>
    <t>General operating expenses (Telephones, office supplies, postage,</t>
  </si>
  <si>
    <t>forms, computer supplies, etc.)</t>
  </si>
  <si>
    <t>Equipment Depreciation</t>
  </si>
  <si>
    <t>(From Depreciation Table)</t>
  </si>
  <si>
    <t>Shrinkage (Breakage or Theft)</t>
  </si>
  <si>
    <t>ADJUSTMENT FOR PRIOR YEARS' OPERATIONS</t>
  </si>
  <si>
    <t>Deduct Surplus or Add Deficit</t>
  </si>
  <si>
    <t>TOTAL COSTS TO RECOVER</t>
  </si>
  <si>
    <t>PROJECTED COST OF MATERIALS TO BE RESOLD</t>
  </si>
  <si>
    <t>Total Stock Purchases*</t>
  </si>
  <si>
    <t>Shrinkage</t>
  </si>
  <si>
    <t>MARK-UP CALCULATION</t>
  </si>
  <si>
    <t>(Operating Costs divided by Cost of Materials to be Resold)</t>
  </si>
  <si>
    <t xml:space="preserve"> </t>
  </si>
  <si>
    <t xml:space="preserve">DEPRECIATION SCHEDULE </t>
  </si>
  <si>
    <t>Equipment</t>
  </si>
  <si>
    <t>Date of</t>
  </si>
  <si>
    <t>Purchase</t>
  </si>
  <si>
    <t>Salvage</t>
  </si>
  <si>
    <t>Amount</t>
  </si>
  <si>
    <t>Useful</t>
  </si>
  <si>
    <t xml:space="preserve">Number of </t>
  </si>
  <si>
    <t>Prior Year(s)</t>
  </si>
  <si>
    <t>Value</t>
  </si>
  <si>
    <t>Recharge</t>
  </si>
  <si>
    <t>to be</t>
  </si>
  <si>
    <t>Life</t>
  </si>
  <si>
    <t>Months</t>
  </si>
  <si>
    <t>Accum.</t>
  </si>
  <si>
    <t>(mm/dd/yy)</t>
  </si>
  <si>
    <t>Usage</t>
  </si>
  <si>
    <t>Depreciated</t>
  </si>
  <si>
    <t>(Months)</t>
  </si>
  <si>
    <t>Depreciation</t>
  </si>
  <si>
    <t>TOTALS</t>
  </si>
  <si>
    <t>Storekeeper (2)</t>
  </si>
  <si>
    <t>Recharge Activity:</t>
  </si>
  <si>
    <t>Date:</t>
  </si>
  <si>
    <t>Initial Cost of Equipment</t>
  </si>
  <si>
    <t>Percentage</t>
  </si>
  <si>
    <t>Item*</t>
  </si>
  <si>
    <t>Amt charged</t>
  </si>
  <si>
    <t>to recharge</t>
  </si>
  <si>
    <t>center</t>
  </si>
  <si>
    <t>*</t>
  </si>
  <si>
    <t>2000-01</t>
  </si>
  <si>
    <t>Item Description and UC Property Number</t>
  </si>
  <si>
    <t xml:space="preserve">* Including value of projected carryforward inventory </t>
  </si>
  <si>
    <t xml:space="preserve">PROJECTED OPERATING COSTS </t>
  </si>
  <si>
    <t>UNIVERSITY OF CALIFORNIA, BERKELEY - RECHARGE ACTIVITY REVIEW AND PROPOSAL</t>
  </si>
  <si>
    <t xml:space="preserve">SUBTOTAL PROJECTED OPERATING COSTS </t>
  </si>
  <si>
    <t>Estimated  Inventory Credit</t>
  </si>
  <si>
    <t>*  Do not delete equipment from depreciation schedule until it has been either replaced or salvaged.</t>
  </si>
  <si>
    <t>Property no.</t>
  </si>
  <si>
    <t>97-152560</t>
  </si>
  <si>
    <t>95-125862</t>
  </si>
  <si>
    <t>2002-03</t>
  </si>
  <si>
    <t>2001-02</t>
  </si>
  <si>
    <t xml:space="preserve">SAMPLE RATE CALCULATION - STOREROOM </t>
  </si>
  <si>
    <t>Computer</t>
  </si>
  <si>
    <t>Inventory System</t>
  </si>
  <si>
    <t xml:space="preserve">Description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</si>
</sst>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75" formatCode="&quot;$&quot;#,##0"/>
  </numFmts>
  <fonts count="14">
    <font>
      <sz val="10"/>
      <name val="Geneva"/>
    </font>
    <font>
      <sz val="10"/>
      <name val="Geneva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sz val="8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8" fontId="3" fillId="0" borderId="0" xfId="1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left"/>
    </xf>
    <xf numFmtId="38" fontId="3" fillId="0" borderId="0" xfId="1" applyFont="1"/>
    <xf numFmtId="0" fontId="5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38" fontId="3" fillId="2" borderId="0" xfId="1" applyFont="1" applyFill="1" applyAlignment="1">
      <alignment horizontal="centerContinuous"/>
    </xf>
    <xf numFmtId="2" fontId="6" fillId="2" borderId="0" xfId="0" applyNumberFormat="1" applyFont="1" applyFill="1" applyAlignment="1">
      <alignment horizontal="centerContinuous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38" fontId="3" fillId="0" borderId="0" xfId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8" fontId="3" fillId="0" borderId="0" xfId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Continuous"/>
    </xf>
    <xf numFmtId="7" fontId="3" fillId="0" borderId="0" xfId="0" applyNumberFormat="1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8" fontId="3" fillId="0" borderId="1" xfId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9" fontId="3" fillId="0" borderId="1" xfId="3" applyFont="1" applyBorder="1" applyAlignment="1"/>
    <xf numFmtId="38" fontId="3" fillId="0" borderId="1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left"/>
    </xf>
    <xf numFmtId="37" fontId="3" fillId="0" borderId="2" xfId="0" applyNumberFormat="1" applyFont="1" applyBorder="1" applyAlignment="1"/>
    <xf numFmtId="9" fontId="3" fillId="0" borderId="0" xfId="3" applyFont="1" applyBorder="1" applyAlignment="1"/>
    <xf numFmtId="38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/>
    <xf numFmtId="9" fontId="3" fillId="0" borderId="0" xfId="3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10" fontId="3" fillId="0" borderId="1" xfId="0" applyNumberFormat="1" applyFont="1" applyBorder="1" applyAlignment="1"/>
    <xf numFmtId="9" fontId="3" fillId="0" borderId="0" xfId="3" applyFont="1" applyBorder="1" applyAlignment="1">
      <alignment horizontal="left"/>
    </xf>
    <xf numFmtId="37" fontId="3" fillId="0" borderId="1" xfId="0" applyNumberFormat="1" applyFont="1" applyBorder="1" applyAlignment="1"/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0" fontId="7" fillId="0" borderId="0" xfId="0" applyFont="1" applyBorder="1"/>
    <xf numFmtId="5" fontId="3" fillId="0" borderId="2" xfId="2" applyNumberFormat="1" applyFont="1" applyBorder="1" applyAlignment="1"/>
    <xf numFmtId="37" fontId="3" fillId="0" borderId="0" xfId="2" applyNumberFormat="1" applyFont="1" applyBorder="1" applyAlignment="1"/>
    <xf numFmtId="4" fontId="3" fillId="0" borderId="0" xfId="0" applyNumberFormat="1" applyFont="1" applyBorder="1" applyAlignment="1">
      <alignment horizontal="left"/>
    </xf>
    <xf numFmtId="0" fontId="9" fillId="0" borderId="0" xfId="0" applyFont="1"/>
    <xf numFmtId="5" fontId="3" fillId="0" borderId="2" xfId="0" applyNumberFormat="1" applyFont="1" applyBorder="1" applyAlignment="1"/>
    <xf numFmtId="37" fontId="3" fillId="0" borderId="1" xfId="0" applyNumberFormat="1" applyFont="1" applyBorder="1"/>
    <xf numFmtId="5" fontId="3" fillId="0" borderId="0" xfId="2" applyNumberFormat="1" applyFont="1" applyBorder="1" applyAlignment="1"/>
    <xf numFmtId="37" fontId="3" fillId="0" borderId="2" xfId="0" applyNumberFormat="1" applyFont="1" applyBorder="1"/>
    <xf numFmtId="0" fontId="3" fillId="0" borderId="0" xfId="0" applyFont="1" applyBorder="1" applyAlignment="1">
      <alignment horizontal="left" vertical="center" wrapText="1"/>
    </xf>
    <xf numFmtId="8" fontId="3" fillId="0" borderId="0" xfId="2" applyFont="1" applyBorder="1" applyAlignment="1"/>
    <xf numFmtId="0" fontId="7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0" fontId="7" fillId="0" borderId="2" xfId="2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quotePrefix="1" applyFont="1" applyAlignment="1" applyProtection="1"/>
    <xf numFmtId="0" fontId="3" fillId="0" borderId="0" xfId="0" applyFont="1" applyAlignment="1" applyProtection="1">
      <alignment horizontal="centerContinuous"/>
    </xf>
    <xf numFmtId="3" fontId="3" fillId="0" borderId="0" xfId="0" applyNumberFormat="1" applyFont="1" applyAlignment="1" applyProtection="1">
      <alignment horizontal="centerContinuous"/>
    </xf>
    <xf numFmtId="9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centerContinuous"/>
    </xf>
    <xf numFmtId="0" fontId="3" fillId="0" borderId="0" xfId="0" applyFont="1" applyProtection="1"/>
    <xf numFmtId="3" fontId="3" fillId="0" borderId="0" xfId="0" applyNumberFormat="1" applyFont="1" applyProtection="1"/>
    <xf numFmtId="9" fontId="3" fillId="0" borderId="0" xfId="0" applyNumberFormat="1" applyFont="1" applyProtection="1"/>
    <xf numFmtId="0" fontId="4" fillId="0" borderId="0" xfId="0" applyFont="1" applyProtection="1"/>
    <xf numFmtId="14" fontId="4" fillId="0" borderId="1" xfId="0" applyNumberFormat="1" applyFont="1" applyBorder="1" applyProtection="1"/>
    <xf numFmtId="3" fontId="3" fillId="0" borderId="1" xfId="0" applyNumberFormat="1" applyFont="1" applyBorder="1" applyProtection="1"/>
    <xf numFmtId="0" fontId="3" fillId="0" borderId="1" xfId="0" applyFont="1" applyBorder="1" applyProtection="1"/>
    <xf numFmtId="9" fontId="3" fillId="0" borderId="1" xfId="0" applyNumberFormat="1" applyFont="1" applyBorder="1" applyProtection="1"/>
    <xf numFmtId="0" fontId="4" fillId="0" borderId="0" xfId="0" applyFont="1" applyBorder="1" applyProtection="1"/>
    <xf numFmtId="14" fontId="4" fillId="0" borderId="1" xfId="0" applyNumberFormat="1" applyFont="1" applyBorder="1" applyAlignment="1" applyProtection="1">
      <alignment horizontal="left"/>
    </xf>
    <xf numFmtId="14" fontId="4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Protection="1"/>
    <xf numFmtId="0" fontId="3" fillId="0" borderId="0" xfId="0" applyFont="1" applyBorder="1" applyProtection="1"/>
    <xf numFmtId="9" fontId="3" fillId="0" borderId="0" xfId="0" applyNumberFormat="1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3" fillId="3" borderId="3" xfId="0" applyFont="1" applyFill="1" applyBorder="1" applyAlignment="1" applyProtection="1">
      <alignment horizontal="center"/>
    </xf>
    <xf numFmtId="3" fontId="3" fillId="3" borderId="4" xfId="0" applyNumberFormat="1" applyFont="1" applyFill="1" applyBorder="1" applyAlignment="1" applyProtection="1">
      <alignment horizontal="center"/>
    </xf>
    <xf numFmtId="3" fontId="3" fillId="3" borderId="3" xfId="0" applyNumberFormat="1" applyFont="1" applyFill="1" applyBorder="1" applyAlignment="1" applyProtection="1">
      <alignment horizontal="center"/>
    </xf>
    <xf numFmtId="9" fontId="3" fillId="3" borderId="3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9" fontId="3" fillId="3" borderId="4" xfId="0" applyNumberFormat="1" applyFont="1" applyFill="1" applyBorder="1" applyAlignment="1" applyProtection="1">
      <alignment horizontal="center"/>
    </xf>
    <xf numFmtId="0" fontId="3" fillId="3" borderId="4" xfId="0" quotePrefix="1" applyFont="1" applyFill="1" applyBorder="1" applyAlignment="1" applyProtection="1">
      <alignment horizontal="center"/>
    </xf>
    <xf numFmtId="0" fontId="3" fillId="4" borderId="4" xfId="0" quotePrefix="1" applyFont="1" applyFill="1" applyBorder="1" applyAlignment="1" applyProtection="1">
      <alignment horizontal="center"/>
    </xf>
    <xf numFmtId="9" fontId="3" fillId="4" borderId="4" xfId="0" quotePrefix="1" applyNumberFormat="1" applyFont="1" applyFill="1" applyBorder="1" applyAlignment="1" applyProtection="1">
      <alignment horizontal="center"/>
    </xf>
    <xf numFmtId="3" fontId="3" fillId="0" borderId="4" xfId="0" applyNumberFormat="1" applyFont="1" applyBorder="1" applyProtection="1"/>
    <xf numFmtId="175" fontId="7" fillId="0" borderId="2" xfId="0" applyNumberFormat="1" applyFont="1" applyBorder="1" applyProtection="1"/>
    <xf numFmtId="9" fontId="7" fillId="0" borderId="2" xfId="0" applyNumberFormat="1" applyFont="1" applyBorder="1" applyProtection="1"/>
    <xf numFmtId="0" fontId="7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Alignment="1" applyProtection="1">
      <alignment horizontal="left"/>
    </xf>
    <xf numFmtId="0" fontId="3" fillId="0" borderId="0" xfId="0" quotePrefix="1" applyFont="1" applyAlignment="1" applyProtection="1">
      <alignment horizontal="center"/>
    </xf>
    <xf numFmtId="3" fontId="3" fillId="0" borderId="0" xfId="0" quotePrefix="1" applyNumberFormat="1" applyFont="1" applyAlignment="1" applyProtection="1">
      <alignment horizontal="left"/>
    </xf>
    <xf numFmtId="9" fontId="3" fillId="0" borderId="0" xfId="0" applyNumberFormat="1" applyFont="1" applyProtection="1">
      <protection locked="0"/>
    </xf>
    <xf numFmtId="14" fontId="3" fillId="4" borderId="4" xfId="0" quotePrefix="1" applyNumberFormat="1" applyFont="1" applyFill="1" applyBorder="1" applyAlignment="1" applyProtection="1">
      <alignment horizontal="center"/>
    </xf>
    <xf numFmtId="3" fontId="3" fillId="0" borderId="0" xfId="0" applyNumberFormat="1" applyFont="1" applyProtection="1">
      <protection locked="0"/>
    </xf>
    <xf numFmtId="3" fontId="3" fillId="4" borderId="4" xfId="0" quotePrefix="1" applyNumberFormat="1" applyFont="1" applyFill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75" fontId="10" fillId="0" borderId="4" xfId="0" applyNumberFormat="1" applyFont="1" applyBorder="1" applyAlignment="1" applyProtection="1">
      <alignment horizontal="center"/>
    </xf>
    <xf numFmtId="3" fontId="3" fillId="0" borderId="4" xfId="0" applyNumberFormat="1" applyFont="1" applyBorder="1" applyAlignment="1" applyProtection="1">
      <alignment horizontal="right"/>
    </xf>
    <xf numFmtId="9" fontId="3" fillId="0" borderId="4" xfId="0" applyNumberFormat="1" applyFont="1" applyBorder="1" applyAlignment="1" applyProtection="1">
      <alignment horizontal="center"/>
      <protection locked="0"/>
    </xf>
    <xf numFmtId="9" fontId="3" fillId="0" borderId="4" xfId="0" applyNumberFormat="1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7" fillId="0" borderId="6" xfId="0" applyFont="1" applyBorder="1" applyProtection="1"/>
    <xf numFmtId="0" fontId="3" fillId="3" borderId="7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7" fillId="0" borderId="8" xfId="0" applyFont="1" applyBorder="1" applyProtection="1"/>
    <xf numFmtId="0" fontId="3" fillId="3" borderId="9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/>
    </xf>
    <xf numFmtId="0" fontId="3" fillId="3" borderId="11" xfId="0" quotePrefix="1" applyFont="1" applyFill="1" applyBorder="1" applyAlignment="1" applyProtection="1">
      <alignment horizontal="centerContinuous"/>
    </xf>
    <xf numFmtId="0" fontId="3" fillId="3" borderId="12" xfId="0" quotePrefix="1" applyFont="1" applyFill="1" applyBorder="1" applyAlignment="1" applyProtection="1">
      <alignment horizontal="centerContinuous"/>
    </xf>
    <xf numFmtId="0" fontId="3" fillId="3" borderId="7" xfId="0" applyFont="1" applyFill="1" applyBorder="1" applyAlignment="1" applyProtection="1">
      <alignment horizontal="centerContinuous"/>
    </xf>
    <xf numFmtId="0" fontId="3" fillId="3" borderId="5" xfId="0" applyFont="1" applyFill="1" applyBorder="1" applyAlignment="1" applyProtection="1">
      <alignment horizontal="centerContinuous"/>
    </xf>
    <xf numFmtId="0" fontId="3" fillId="3" borderId="3" xfId="0" applyFont="1" applyFill="1" applyBorder="1" applyAlignment="1" applyProtection="1">
      <alignment horizontal="center" wrapText="1"/>
    </xf>
    <xf numFmtId="0" fontId="3" fillId="4" borderId="7" xfId="0" quotePrefix="1" applyFont="1" applyFill="1" applyBorder="1" applyAlignment="1" applyProtection="1">
      <alignment horizontal="left"/>
    </xf>
    <xf numFmtId="0" fontId="3" fillId="4" borderId="5" xfId="0" quotePrefix="1" applyFont="1" applyFill="1" applyBorder="1" applyAlignment="1" applyProtection="1">
      <alignment horizontal="left"/>
    </xf>
    <xf numFmtId="3" fontId="3" fillId="0" borderId="4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0" fillId="0" borderId="7" xfId="0" applyFont="1" applyBorder="1" applyAlignment="1" applyProtection="1">
      <alignment horizontal="left" wrapText="1"/>
    </xf>
    <xf numFmtId="0" fontId="10" fillId="0" borderId="5" xfId="0" applyFont="1" applyBorder="1" applyAlignment="1" applyProtection="1">
      <alignment horizontal="left" wrapText="1"/>
    </xf>
    <xf numFmtId="3" fontId="10" fillId="0" borderId="4" xfId="0" applyNumberFormat="1" applyFont="1" applyBorder="1" applyAlignment="1" applyProtection="1">
      <alignment horizontal="right"/>
    </xf>
    <xf numFmtId="0" fontId="3" fillId="0" borderId="4" xfId="0" applyFont="1" applyBorder="1" applyProtection="1"/>
    <xf numFmtId="0" fontId="10" fillId="0" borderId="9" xfId="0" applyFont="1" applyBorder="1" applyAlignment="1" applyProtection="1">
      <alignment horizontal="left" wrapText="1"/>
    </xf>
    <xf numFmtId="0" fontId="3" fillId="3" borderId="13" xfId="0" applyFont="1" applyFill="1" applyBorder="1" applyAlignment="1" applyProtection="1">
      <alignment horizontal="center"/>
    </xf>
    <xf numFmtId="9" fontId="3" fillId="3" borderId="13" xfId="0" applyNumberFormat="1" applyFont="1" applyFill="1" applyBorder="1" applyAlignment="1" applyProtection="1">
      <alignment horizontal="center"/>
    </xf>
  </cellXfs>
  <cellStyles count="4">
    <cellStyle name="Comma [0]" xfId="1" builtinId="6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file:///H:\My%20Documents\Recharge%20Committee\Templates\1999%20Templates\989919900.xls" TargetMode="External"/><Relationship Id="rId1" Type="http://schemas.openxmlformats.org/officeDocument/2006/relationships/externalLinkPath" Target="file:///H:\My%20Documents\Recharge%20Committee\Templates\1999%20Templates\98991990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opLeftCell="A19" workbookViewId="0">
      <selection activeCell="B42" sqref="B42"/>
    </sheetView>
  </sheetViews>
  <sheetFormatPr defaultColWidth="10.6640625" defaultRowHeight="12.9" customHeight="1"/>
  <cols>
    <col min="1" max="1" width="3.109375" style="4" customWidth="1"/>
    <col min="2" max="2" width="22.33203125" style="4" customWidth="1"/>
    <col min="3" max="3" width="10.109375" style="4" customWidth="1"/>
    <col min="4" max="4" width="3.5546875" style="6" customWidth="1"/>
    <col min="5" max="5" width="8.44140625" style="4" customWidth="1"/>
    <col min="6" max="6" width="5.44140625" style="4" customWidth="1"/>
    <col min="7" max="7" width="2.5546875" style="4" customWidth="1"/>
    <col min="8" max="8" width="7.109375" style="4" customWidth="1"/>
    <col min="9" max="9" width="9.6640625" style="4" customWidth="1"/>
    <col min="10" max="10" width="1" style="4" customWidth="1"/>
    <col min="11" max="11" width="11.88671875" style="4" customWidth="1"/>
    <col min="12" max="12" width="2.6640625" style="4" customWidth="1"/>
    <col min="13" max="16384" width="10.6640625" style="4"/>
  </cols>
  <sheetData>
    <row r="1" spans="1:12" ht="12.9" customHeight="1">
      <c r="A1" s="1" t="s">
        <v>60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9.9" customHeight="1">
      <c r="A2" s="5"/>
    </row>
    <row r="3" spans="1:12" ht="20.100000000000001" customHeigh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</row>
    <row r="4" spans="1:12" ht="20.100000000000001" customHeight="1">
      <c r="A4" s="10" t="s">
        <v>1</v>
      </c>
      <c r="B4" s="8"/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ht="17.100000000000001" customHeight="1">
      <c r="A5" s="11"/>
      <c r="B5" s="12"/>
      <c r="C5" s="12"/>
      <c r="D5" s="13"/>
      <c r="E5" s="14"/>
      <c r="F5" s="14"/>
      <c r="G5" s="14"/>
      <c r="H5" s="14"/>
      <c r="I5" s="15"/>
      <c r="J5" s="15"/>
      <c r="K5" s="16"/>
    </row>
    <row r="6" spans="1:12" ht="17.100000000000001" customHeight="1">
      <c r="A6" s="17" t="s">
        <v>59</v>
      </c>
      <c r="B6" s="18"/>
      <c r="C6" s="18"/>
      <c r="D6" s="19"/>
      <c r="E6" s="20"/>
      <c r="F6" s="20"/>
      <c r="G6" s="20"/>
      <c r="H6" s="20"/>
      <c r="I6" s="21"/>
      <c r="J6" s="21"/>
      <c r="K6" s="22"/>
      <c r="L6" s="2"/>
    </row>
    <row r="7" spans="1:12" ht="12.9" customHeight="1">
      <c r="A7" s="23"/>
      <c r="B7" s="24"/>
      <c r="C7" s="24"/>
      <c r="D7" s="13"/>
      <c r="E7" s="14"/>
      <c r="F7" s="14"/>
      <c r="G7" s="14"/>
      <c r="H7" s="14"/>
      <c r="I7" s="14"/>
      <c r="J7" s="14"/>
      <c r="K7" s="14"/>
      <c r="L7" s="23"/>
    </row>
    <row r="8" spans="1:12" ht="12.9" customHeight="1">
      <c r="B8" s="25" t="s">
        <v>2</v>
      </c>
      <c r="C8" s="23"/>
      <c r="D8" s="13"/>
      <c r="E8" s="14"/>
      <c r="F8" s="14"/>
      <c r="G8" s="14"/>
      <c r="H8" s="14"/>
      <c r="I8" s="14"/>
      <c r="J8" s="14"/>
      <c r="K8" s="14"/>
      <c r="L8" s="23"/>
    </row>
    <row r="9" spans="1:12" ht="8.1" customHeight="1">
      <c r="B9" s="26"/>
      <c r="C9" s="23"/>
      <c r="D9" s="13"/>
      <c r="E9" s="14"/>
      <c r="F9" s="14"/>
      <c r="G9" s="14"/>
      <c r="H9" s="14"/>
      <c r="I9" s="14"/>
      <c r="J9" s="14"/>
      <c r="K9" s="14"/>
      <c r="L9" s="23"/>
    </row>
    <row r="10" spans="1:12" ht="12.9" customHeight="1">
      <c r="A10" s="26"/>
      <c r="B10" s="23" t="s">
        <v>3</v>
      </c>
      <c r="C10" s="23"/>
      <c r="D10" s="27">
        <v>12</v>
      </c>
      <c r="E10" s="28" t="s">
        <v>4</v>
      </c>
      <c r="F10" s="29">
        <v>1</v>
      </c>
      <c r="G10" s="28" t="s">
        <v>5</v>
      </c>
      <c r="H10" s="30">
        <v>3600</v>
      </c>
      <c r="I10" s="31" t="s">
        <v>6</v>
      </c>
      <c r="J10" s="31"/>
      <c r="K10" s="32">
        <f>ROUND(D10*F10*H10,0)</f>
        <v>43200</v>
      </c>
      <c r="L10" s="23"/>
    </row>
    <row r="11" spans="1:12" s="23" customFormat="1" ht="8.1" customHeight="1">
      <c r="B11" s="24"/>
      <c r="C11" s="24"/>
      <c r="D11" s="13"/>
      <c r="E11" s="28"/>
      <c r="F11" s="33"/>
      <c r="G11" s="28"/>
      <c r="H11" s="34"/>
      <c r="I11" s="31"/>
      <c r="J11" s="31"/>
      <c r="K11" s="35"/>
    </row>
    <row r="12" spans="1:12" ht="12.9" customHeight="1">
      <c r="A12" s="23"/>
      <c r="B12" s="24" t="s">
        <v>46</v>
      </c>
      <c r="C12" s="24"/>
      <c r="D12" s="27">
        <v>24</v>
      </c>
      <c r="E12" s="28" t="s">
        <v>4</v>
      </c>
      <c r="F12" s="29">
        <v>1</v>
      </c>
      <c r="G12" s="28" t="s">
        <v>5</v>
      </c>
      <c r="H12" s="30">
        <v>2150</v>
      </c>
      <c r="I12" s="31" t="s">
        <v>6</v>
      </c>
      <c r="J12" s="31"/>
      <c r="K12" s="32">
        <f>ROUND(D12*F12*H12,0)</f>
        <v>51600</v>
      </c>
      <c r="L12" s="23"/>
    </row>
    <row r="13" spans="1:12" ht="12.9" customHeight="1">
      <c r="A13" s="23"/>
      <c r="B13" s="24"/>
      <c r="C13" s="24"/>
      <c r="D13" s="13"/>
      <c r="E13" s="28"/>
      <c r="F13" s="36"/>
      <c r="G13" s="28"/>
      <c r="H13" s="28"/>
      <c r="I13" s="28"/>
      <c r="J13" s="28"/>
      <c r="K13" s="37"/>
      <c r="L13" s="23"/>
    </row>
    <row r="14" spans="1:12" ht="12.9" customHeight="1">
      <c r="A14" s="23"/>
      <c r="B14" s="24" t="s">
        <v>7</v>
      </c>
      <c r="C14" s="24"/>
      <c r="D14" s="13"/>
      <c r="E14" s="28"/>
      <c r="F14" s="36"/>
      <c r="G14" s="28"/>
      <c r="H14" s="28"/>
      <c r="I14" s="28"/>
      <c r="J14" s="28"/>
      <c r="K14" s="32">
        <f>SUM(K10:K13)</f>
        <v>94800</v>
      </c>
      <c r="L14" s="23"/>
    </row>
    <row r="15" spans="1:12" ht="12.9" customHeight="1">
      <c r="C15" s="23"/>
      <c r="D15" s="13"/>
      <c r="E15" s="28"/>
      <c r="F15" s="36"/>
      <c r="G15" s="28"/>
      <c r="H15" s="28"/>
      <c r="I15" s="28"/>
      <c r="J15" s="28"/>
      <c r="K15" s="38"/>
      <c r="L15" s="23"/>
    </row>
    <row r="16" spans="1:12" ht="12.9" customHeight="1">
      <c r="A16" s="23"/>
      <c r="B16" s="25" t="s">
        <v>8</v>
      </c>
      <c r="C16" s="24"/>
      <c r="D16" s="13"/>
      <c r="E16" s="39">
        <v>0.23</v>
      </c>
      <c r="F16" s="40" t="s">
        <v>9</v>
      </c>
      <c r="G16" s="28"/>
      <c r="H16" s="28"/>
      <c r="I16" s="28"/>
      <c r="J16" s="28"/>
      <c r="K16" s="32">
        <f>ROUND((SUM(K10:K12))*E16,0)</f>
        <v>21804</v>
      </c>
      <c r="L16" s="23"/>
    </row>
    <row r="17" spans="1:12" ht="12.9" customHeight="1">
      <c r="A17" s="23"/>
      <c r="B17" s="24"/>
      <c r="C17" s="24"/>
      <c r="D17" s="13"/>
      <c r="E17" s="28"/>
      <c r="F17" s="28"/>
      <c r="G17" s="28"/>
      <c r="H17" s="28"/>
      <c r="I17" s="28"/>
      <c r="J17" s="28"/>
      <c r="K17" s="35"/>
      <c r="L17" s="23"/>
    </row>
    <row r="18" spans="1:12" ht="12.9" customHeight="1">
      <c r="B18" s="25" t="s">
        <v>10</v>
      </c>
      <c r="C18" s="23"/>
      <c r="D18" s="13"/>
      <c r="E18" s="28"/>
      <c r="F18" s="28"/>
      <c r="G18" s="28"/>
      <c r="H18" s="28"/>
      <c r="I18" s="28"/>
      <c r="J18" s="28"/>
      <c r="K18" s="35"/>
      <c r="L18" s="23"/>
    </row>
    <row r="19" spans="1:12" ht="8.1" customHeight="1">
      <c r="B19" s="26"/>
      <c r="C19" s="23"/>
      <c r="D19" s="13"/>
      <c r="E19" s="28"/>
      <c r="F19" s="28"/>
      <c r="G19" s="28"/>
      <c r="H19" s="28"/>
      <c r="I19" s="28"/>
      <c r="J19" s="28"/>
      <c r="K19" s="35"/>
      <c r="L19" s="23"/>
    </row>
    <row r="20" spans="1:12" ht="12.9" customHeight="1">
      <c r="A20" s="23"/>
      <c r="B20" s="24" t="s">
        <v>11</v>
      </c>
      <c r="C20" s="24"/>
      <c r="D20" s="13"/>
      <c r="E20" s="14"/>
      <c r="F20" s="14"/>
      <c r="G20" s="14"/>
      <c r="H20" s="14"/>
      <c r="I20" s="14"/>
      <c r="J20" s="14"/>
      <c r="K20" s="41">
        <v>12500</v>
      </c>
      <c r="L20" s="23"/>
    </row>
    <row r="21" spans="1:12" ht="12.9" customHeight="1">
      <c r="A21" s="23"/>
      <c r="B21" s="24" t="s">
        <v>12</v>
      </c>
      <c r="C21" s="24"/>
      <c r="D21" s="13"/>
      <c r="E21" s="14"/>
      <c r="F21" s="14"/>
      <c r="G21" s="14"/>
      <c r="H21" s="14"/>
      <c r="I21" s="14"/>
      <c r="J21" s="14"/>
      <c r="K21" s="35"/>
      <c r="L21" s="23"/>
    </row>
    <row r="22" spans="1:12" ht="12.9" customHeight="1">
      <c r="A22" s="23"/>
      <c r="B22" s="24"/>
      <c r="C22" s="24"/>
      <c r="D22" s="13"/>
      <c r="E22" s="14"/>
      <c r="F22" s="14"/>
      <c r="G22" s="14"/>
      <c r="H22" s="14"/>
      <c r="I22" s="14"/>
      <c r="J22" s="14"/>
      <c r="K22" s="35"/>
      <c r="L22" s="23"/>
    </row>
    <row r="23" spans="1:12" s="42" customFormat="1" ht="12.9" customHeight="1">
      <c r="B23" s="43" t="s">
        <v>13</v>
      </c>
      <c r="C23" s="44"/>
      <c r="D23" s="45"/>
      <c r="E23" s="46"/>
      <c r="F23" s="46"/>
      <c r="G23" s="46"/>
      <c r="H23" s="46"/>
      <c r="I23" s="46"/>
      <c r="J23" s="46"/>
      <c r="K23" s="47">
        <f>'Depreciation Schedule'!Q40</f>
        <v>61500</v>
      </c>
      <c r="L23" s="48"/>
    </row>
    <row r="24" spans="1:12" s="42" customFormat="1" ht="12.9" customHeight="1">
      <c r="B24" s="48" t="s">
        <v>14</v>
      </c>
      <c r="C24" s="44"/>
      <c r="D24" s="45"/>
      <c r="E24" s="46"/>
      <c r="F24" s="46"/>
      <c r="G24" s="46"/>
      <c r="H24" s="46"/>
      <c r="I24" s="46"/>
      <c r="J24" s="46"/>
      <c r="K24" s="49"/>
      <c r="L24" s="48"/>
    </row>
    <row r="25" spans="1:12" s="42" customFormat="1" ht="12.9" customHeight="1">
      <c r="B25" s="43"/>
      <c r="C25" s="44"/>
      <c r="D25" s="45"/>
      <c r="E25" s="46"/>
      <c r="F25" s="46"/>
      <c r="G25" s="46"/>
      <c r="H25" s="46"/>
      <c r="I25" s="46"/>
      <c r="J25" s="46"/>
      <c r="K25" s="49"/>
      <c r="L25" s="48"/>
    </row>
    <row r="26" spans="1:12" s="42" customFormat="1" ht="12.9" customHeight="1">
      <c r="B26" s="43" t="s">
        <v>15</v>
      </c>
      <c r="C26" s="44"/>
      <c r="D26" s="45"/>
      <c r="E26" s="46"/>
      <c r="F26" s="46"/>
      <c r="G26" s="46"/>
      <c r="H26" s="46"/>
      <c r="I26" s="46"/>
      <c r="J26" s="46"/>
      <c r="K26" s="47">
        <v>55000</v>
      </c>
      <c r="L26" s="48"/>
    </row>
    <row r="27" spans="1:12" ht="12.9" customHeight="1">
      <c r="A27" s="23"/>
      <c r="B27" s="23"/>
      <c r="C27" s="23"/>
      <c r="D27" s="13"/>
      <c r="E27" s="14"/>
      <c r="F27" s="14"/>
      <c r="G27" s="14"/>
      <c r="H27" s="14"/>
      <c r="I27" s="14"/>
      <c r="J27" s="14"/>
      <c r="K27" s="35"/>
      <c r="L27" s="23"/>
    </row>
    <row r="28" spans="1:12" ht="12.9" customHeight="1">
      <c r="A28" s="50" t="s">
        <v>61</v>
      </c>
      <c r="B28" s="23"/>
      <c r="C28" s="23"/>
      <c r="D28" s="13"/>
      <c r="E28" s="14"/>
      <c r="F28" s="14"/>
      <c r="G28" s="14"/>
      <c r="H28" s="14"/>
      <c r="I28" s="14"/>
      <c r="J28" s="14"/>
      <c r="K28" s="51">
        <f>SUM(K14:K27)</f>
        <v>245604</v>
      </c>
      <c r="L28" s="23"/>
    </row>
    <row r="29" spans="1:12" ht="18.899999999999999" customHeight="1">
      <c r="A29" s="26"/>
      <c r="B29" s="23"/>
      <c r="C29" s="23"/>
      <c r="D29" s="13"/>
      <c r="E29" s="14"/>
      <c r="F29" s="14"/>
      <c r="G29" s="14"/>
      <c r="H29" s="14"/>
      <c r="I29" s="14"/>
      <c r="J29" s="14"/>
      <c r="K29" s="52"/>
      <c r="L29" s="23"/>
    </row>
    <row r="30" spans="1:12" ht="12.9" customHeight="1">
      <c r="A30" s="26" t="s">
        <v>16</v>
      </c>
      <c r="B30" s="23"/>
      <c r="C30" s="23"/>
      <c r="D30" s="13"/>
      <c r="F30" s="14"/>
      <c r="G30" s="14"/>
      <c r="H30" s="14"/>
      <c r="I30" s="14"/>
      <c r="J30" s="14"/>
      <c r="K30" s="52"/>
      <c r="L30" s="23"/>
    </row>
    <row r="31" spans="1:12" ht="9" customHeight="1">
      <c r="A31" s="26"/>
      <c r="B31" s="23"/>
      <c r="C31" s="23"/>
      <c r="D31" s="13"/>
      <c r="E31" s="14"/>
      <c r="F31" s="14"/>
      <c r="G31" s="14"/>
      <c r="H31" s="14"/>
      <c r="I31" s="14"/>
      <c r="J31" s="14"/>
      <c r="K31" s="52"/>
      <c r="L31" s="23"/>
    </row>
    <row r="32" spans="1:12" ht="12.9" customHeight="1">
      <c r="B32" s="53" t="s">
        <v>17</v>
      </c>
      <c r="C32" s="24"/>
      <c r="D32" s="13"/>
      <c r="E32" s="14"/>
      <c r="F32" s="14"/>
      <c r="G32" s="14"/>
      <c r="H32" s="14"/>
      <c r="I32" s="14"/>
      <c r="J32" s="14"/>
      <c r="K32" s="41">
        <v>-75500</v>
      </c>
      <c r="L32" s="23"/>
    </row>
    <row r="33" spans="1:12" ht="15.9" customHeight="1">
      <c r="B33" s="50"/>
      <c r="C33" s="24"/>
      <c r="D33" s="13"/>
      <c r="E33" s="14"/>
      <c r="F33" s="14"/>
      <c r="G33" s="14"/>
      <c r="H33" s="14"/>
      <c r="I33" s="14"/>
      <c r="J33" s="14"/>
      <c r="K33" s="35"/>
      <c r="L33" s="23"/>
    </row>
    <row r="34" spans="1:12" ht="12.9" customHeight="1">
      <c r="A34" s="54" t="s">
        <v>18</v>
      </c>
      <c r="B34" s="50"/>
      <c r="C34" s="24"/>
      <c r="D34" s="13"/>
      <c r="E34" s="14"/>
      <c r="F34" s="14"/>
      <c r="G34" s="14"/>
      <c r="H34" s="14"/>
      <c r="I34" s="14"/>
      <c r="J34" s="14"/>
      <c r="K34" s="55">
        <f>SUM(K28:K32)</f>
        <v>170104</v>
      </c>
      <c r="L34" s="23"/>
    </row>
    <row r="35" spans="1:12" ht="24.9" customHeight="1">
      <c r="A35" s="26"/>
      <c r="B35" s="23"/>
      <c r="C35" s="23"/>
      <c r="D35" s="13"/>
      <c r="E35" s="14"/>
      <c r="F35" s="14"/>
      <c r="G35" s="14"/>
      <c r="H35" s="14"/>
      <c r="I35" s="14"/>
      <c r="J35" s="14"/>
      <c r="K35" s="52"/>
      <c r="L35" s="23"/>
    </row>
    <row r="36" spans="1:12" ht="12.9" customHeight="1">
      <c r="A36" s="26" t="s">
        <v>19</v>
      </c>
      <c r="B36" s="24"/>
      <c r="C36" s="23"/>
      <c r="D36" s="13"/>
      <c r="E36" s="14"/>
      <c r="F36" s="14"/>
      <c r="G36" s="14"/>
      <c r="H36" s="14"/>
      <c r="I36" s="14"/>
      <c r="J36" s="14"/>
      <c r="K36" s="51">
        <f>SUM(C38:C41)</f>
        <v>845000</v>
      </c>
      <c r="L36" s="23"/>
    </row>
    <row r="37" spans="1:12" ht="12.9" customHeight="1">
      <c r="A37" s="26"/>
      <c r="B37" s="23"/>
      <c r="C37" s="23"/>
      <c r="D37" s="13"/>
      <c r="E37" s="14"/>
      <c r="F37" s="14"/>
      <c r="G37" s="14"/>
      <c r="H37" s="14"/>
      <c r="I37" s="14"/>
      <c r="J37" s="14"/>
      <c r="K37" s="52"/>
      <c r="L37" s="23"/>
    </row>
    <row r="38" spans="1:12" ht="17.100000000000001" customHeight="1">
      <c r="A38" s="26"/>
      <c r="B38" s="48" t="s">
        <v>20</v>
      </c>
      <c r="C38" s="56">
        <v>1100000</v>
      </c>
      <c r="D38" s="13"/>
      <c r="E38" s="14"/>
      <c r="F38" s="14"/>
      <c r="G38" s="14"/>
      <c r="H38" s="14"/>
      <c r="I38" s="14"/>
      <c r="J38" s="14"/>
      <c r="K38" s="57"/>
      <c r="L38" s="23"/>
    </row>
    <row r="39" spans="1:12" ht="5.0999999999999996" customHeight="1">
      <c r="A39" s="26"/>
      <c r="B39" s="48"/>
      <c r="C39" s="56"/>
      <c r="D39" s="13"/>
      <c r="E39" s="14"/>
      <c r="F39" s="14"/>
      <c r="G39" s="14"/>
      <c r="H39" s="14"/>
      <c r="I39" s="14"/>
      <c r="J39" s="14"/>
      <c r="K39" s="57"/>
      <c r="L39" s="23"/>
    </row>
    <row r="40" spans="1:12" ht="14.1" customHeight="1">
      <c r="A40" s="26"/>
      <c r="B40" s="48" t="s">
        <v>21</v>
      </c>
      <c r="C40" s="58">
        <f>-K26</f>
        <v>-55000</v>
      </c>
      <c r="D40" s="13"/>
      <c r="E40" s="14"/>
      <c r="F40" s="14"/>
      <c r="G40" s="14"/>
      <c r="H40" s="14"/>
      <c r="I40" s="14"/>
      <c r="J40" s="14"/>
      <c r="K40" s="57"/>
      <c r="L40" s="23"/>
    </row>
    <row r="41" spans="1:12" ht="29.1" customHeight="1">
      <c r="A41" s="26"/>
      <c r="B41" s="59" t="s">
        <v>62</v>
      </c>
      <c r="C41" s="56">
        <v>-200000</v>
      </c>
      <c r="D41" s="13"/>
      <c r="E41" s="14"/>
      <c r="F41" s="14"/>
      <c r="G41" s="14"/>
      <c r="H41" s="14"/>
      <c r="I41" s="14"/>
      <c r="J41" s="14"/>
      <c r="K41" s="57"/>
      <c r="L41" s="23"/>
    </row>
    <row r="42" spans="1:12" ht="12.9" customHeight="1">
      <c r="A42" s="26"/>
      <c r="B42" s="23"/>
      <c r="C42" s="23"/>
      <c r="D42" s="13"/>
      <c r="E42" s="14"/>
      <c r="F42" s="14"/>
      <c r="G42" s="14"/>
      <c r="H42" s="14"/>
      <c r="I42" s="14"/>
      <c r="J42" s="14"/>
      <c r="K42" s="57"/>
      <c r="L42" s="23"/>
    </row>
    <row r="43" spans="1:12" ht="12.9" customHeight="1">
      <c r="A43" s="24" t="s">
        <v>58</v>
      </c>
      <c r="B43" s="23"/>
      <c r="C43" s="23"/>
      <c r="D43" s="13"/>
      <c r="E43" s="14"/>
      <c r="F43" s="14"/>
      <c r="G43" s="14"/>
      <c r="H43" s="14"/>
      <c r="I43" s="14"/>
      <c r="J43" s="14"/>
      <c r="K43" s="57"/>
      <c r="L43" s="23"/>
    </row>
    <row r="44" spans="1:12" ht="14.1" customHeight="1">
      <c r="A44" s="24"/>
      <c r="B44" s="23"/>
      <c r="C44" s="23"/>
      <c r="D44" s="13"/>
      <c r="E44" s="14"/>
      <c r="F44" s="14"/>
      <c r="G44" s="14"/>
      <c r="H44" s="14"/>
      <c r="I44" s="14"/>
      <c r="J44" s="14"/>
      <c r="K44" s="60"/>
      <c r="L44" s="23"/>
    </row>
    <row r="45" spans="1:12" s="42" customFormat="1" ht="21" customHeight="1">
      <c r="A45" s="61" t="s">
        <v>22</v>
      </c>
      <c r="B45" s="48"/>
      <c r="C45" s="48"/>
      <c r="D45" s="62"/>
      <c r="E45" s="63"/>
      <c r="F45" s="63"/>
      <c r="G45" s="63"/>
      <c r="H45" s="63"/>
      <c r="I45" s="63"/>
      <c r="J45" s="63"/>
      <c r="K45" s="64">
        <f>ROUND(SUM(K34)/K36,3)</f>
        <v>0.20100000000000001</v>
      </c>
      <c r="L45" s="48"/>
    </row>
    <row r="46" spans="1:12" ht="12.9" customHeight="1">
      <c r="A46" s="23"/>
      <c r="B46" s="24" t="s">
        <v>23</v>
      </c>
      <c r="C46" s="65"/>
      <c r="D46" s="13"/>
      <c r="E46" s="14"/>
      <c r="F46" s="14"/>
      <c r="G46" s="14"/>
      <c r="H46" s="14"/>
      <c r="I46" s="15"/>
      <c r="J46" s="15"/>
      <c r="K46" s="16"/>
      <c r="L46" s="23"/>
    </row>
    <row r="47" spans="1:12" ht="12.9" customHeight="1">
      <c r="A47" s="23"/>
      <c r="B47" s="66" t="s">
        <v>24</v>
      </c>
      <c r="C47" s="65"/>
      <c r="D47" s="13"/>
      <c r="E47" s="14"/>
      <c r="F47" s="14"/>
      <c r="G47" s="14"/>
      <c r="H47" s="14"/>
      <c r="I47" s="15"/>
      <c r="J47" s="15"/>
      <c r="K47" s="16"/>
      <c r="L47" s="23"/>
    </row>
    <row r="48" spans="1:12" ht="12.9" customHeight="1">
      <c r="A48" s="23"/>
      <c r="B48" s="12"/>
      <c r="C48" s="12"/>
      <c r="D48" s="13"/>
      <c r="E48" s="14"/>
      <c r="F48" s="14"/>
      <c r="G48" s="14"/>
      <c r="H48" s="14"/>
      <c r="I48" s="15"/>
      <c r="J48" s="15"/>
      <c r="K48" s="16"/>
      <c r="L48" s="23"/>
    </row>
    <row r="49" spans="1:12" ht="12.9" customHeight="1">
      <c r="A49" s="23"/>
      <c r="B49" s="12"/>
      <c r="C49" s="12"/>
      <c r="D49" s="13"/>
      <c r="E49" s="14"/>
      <c r="F49" s="14"/>
      <c r="G49" s="14"/>
      <c r="H49" s="14"/>
      <c r="I49" s="15"/>
      <c r="J49" s="15"/>
      <c r="K49" s="16"/>
      <c r="L49" s="23"/>
    </row>
    <row r="50" spans="1:12" ht="12.9" customHeight="1">
      <c r="A50" s="23"/>
      <c r="B50" s="12"/>
      <c r="C50" s="12"/>
      <c r="D50" s="13"/>
      <c r="E50" s="14"/>
      <c r="F50" s="14"/>
      <c r="G50" s="14"/>
      <c r="H50" s="14"/>
      <c r="I50" s="15"/>
      <c r="J50" s="15"/>
      <c r="K50" s="16"/>
      <c r="L50" s="23"/>
    </row>
    <row r="51" spans="1:12" ht="12.9" customHeight="1">
      <c r="A51" s="23"/>
      <c r="B51" s="12"/>
      <c r="C51" s="12"/>
      <c r="D51" s="13"/>
      <c r="E51" s="14"/>
      <c r="F51" s="14"/>
      <c r="G51" s="14"/>
      <c r="H51" s="14"/>
      <c r="I51" s="15"/>
      <c r="J51" s="15"/>
      <c r="K51" s="16"/>
      <c r="L51" s="23"/>
    </row>
    <row r="52" spans="1:12" ht="12.9" customHeight="1">
      <c r="A52" s="23"/>
      <c r="B52" s="12"/>
      <c r="C52" s="12"/>
      <c r="D52" s="13"/>
      <c r="E52" s="14"/>
      <c r="F52" s="14"/>
      <c r="G52" s="14"/>
      <c r="H52" s="14"/>
      <c r="I52" s="15"/>
      <c r="J52" s="15"/>
      <c r="K52" s="16"/>
      <c r="L52" s="23"/>
    </row>
    <row r="53" spans="1:12" ht="12.9" customHeight="1">
      <c r="A53" s="23"/>
      <c r="B53" s="12"/>
      <c r="C53" s="12"/>
      <c r="D53" s="13"/>
      <c r="E53" s="14"/>
      <c r="F53" s="14"/>
      <c r="G53" s="14"/>
      <c r="H53" s="14"/>
      <c r="I53" s="15"/>
      <c r="J53" s="15"/>
      <c r="K53" s="16"/>
      <c r="L53" s="23"/>
    </row>
    <row r="54" spans="1:12" ht="12.9" customHeight="1">
      <c r="A54" s="23"/>
      <c r="B54" s="12"/>
      <c r="C54" s="12"/>
      <c r="D54" s="13"/>
      <c r="E54" s="14"/>
      <c r="F54" s="14"/>
      <c r="G54" s="14"/>
      <c r="H54" s="14"/>
      <c r="I54" s="15"/>
      <c r="J54" s="15"/>
      <c r="K54" s="16"/>
      <c r="L54" s="23"/>
    </row>
    <row r="55" spans="1:12" ht="12.9" customHeight="1">
      <c r="A55" s="23"/>
      <c r="B55" s="12"/>
      <c r="C55" s="12"/>
      <c r="D55" s="13"/>
      <c r="E55" s="14"/>
      <c r="F55" s="14"/>
      <c r="G55" s="14"/>
      <c r="H55" s="14"/>
      <c r="I55" s="15"/>
      <c r="J55" s="15"/>
      <c r="K55" s="16"/>
      <c r="L55" s="23"/>
    </row>
  </sheetData>
  <phoneticPr fontId="13" type="noConversion"/>
  <printOptions horizontalCentered="1"/>
  <pageMargins left="0" right="0" top="0.75" bottom="0.5" header="0.5" footer="0.5"/>
  <pageSetup scale="95" orientation="portrait" horizontalDpi="4294967292" verticalDpi="4294967292" r:id="rId1"/>
  <headerFooter alignWithMargins="0">
    <oddFooter>&amp;R&amp;"Helvetica"&amp;D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abSelected="1" zoomScale="75" workbookViewId="0">
      <selection activeCell="Q15" sqref="Q15"/>
    </sheetView>
  </sheetViews>
  <sheetFormatPr defaultColWidth="8.6640625" defaultRowHeight="13.2"/>
  <cols>
    <col min="1" max="1" width="26" style="71" customWidth="1"/>
    <col min="2" max="2" width="13.33203125" style="71" customWidth="1"/>
    <col min="3" max="3" width="10.6640625" style="71" customWidth="1"/>
    <col min="4" max="4" width="11.44140625" style="71" customWidth="1"/>
    <col min="5" max="5" width="10.88671875" style="71" customWidth="1"/>
    <col min="6" max="6" width="10.6640625" style="71" customWidth="1"/>
    <col min="7" max="7" width="10.6640625" style="107" customWidth="1"/>
    <col min="8" max="8" width="10.6640625" style="73" customWidth="1"/>
    <col min="9" max="10" width="10.6640625" style="115" customWidth="1"/>
    <col min="11" max="13" width="10.6640625" style="112" customWidth="1"/>
    <col min="14" max="15" width="10.6640625" style="73" customWidth="1"/>
    <col min="16" max="17" width="10.6640625" style="71" customWidth="1"/>
    <col min="18" max="18" width="5.109375" style="71" customWidth="1"/>
    <col min="19" max="16384" width="8.6640625" style="71"/>
  </cols>
  <sheetData>
    <row r="1" spans="1:18">
      <c r="A1" s="67" t="s">
        <v>60</v>
      </c>
      <c r="B1" s="67"/>
      <c r="C1" s="68"/>
      <c r="D1" s="69"/>
      <c r="E1" s="68"/>
      <c r="F1" s="70"/>
      <c r="G1" s="69"/>
      <c r="H1" s="69"/>
      <c r="I1" s="69"/>
      <c r="J1" s="68"/>
      <c r="K1" s="69"/>
      <c r="L1" s="69"/>
      <c r="M1" s="68"/>
      <c r="N1" s="68"/>
      <c r="O1" s="68"/>
      <c r="P1" s="68"/>
      <c r="Q1" s="68"/>
    </row>
    <row r="2" spans="1:18">
      <c r="A2" s="72"/>
      <c r="B2" s="72"/>
      <c r="C2" s="73"/>
      <c r="D2" s="74"/>
      <c r="E2" s="73"/>
      <c r="F2" s="75"/>
      <c r="G2" s="74"/>
      <c r="H2" s="74"/>
      <c r="I2" s="74"/>
      <c r="J2" s="73"/>
      <c r="K2" s="74"/>
      <c r="L2" s="74"/>
      <c r="M2" s="73"/>
      <c r="P2" s="73"/>
      <c r="Q2" s="73"/>
    </row>
    <row r="3" spans="1:18">
      <c r="A3" s="76" t="s">
        <v>47</v>
      </c>
      <c r="B3" s="76"/>
      <c r="C3" s="77" t="s">
        <v>69</v>
      </c>
      <c r="D3" s="78"/>
      <c r="E3" s="79"/>
      <c r="F3" s="80"/>
      <c r="G3" s="74"/>
      <c r="H3" s="74"/>
      <c r="I3" s="74"/>
      <c r="J3" s="73"/>
      <c r="K3" s="74"/>
      <c r="L3" s="74"/>
      <c r="M3" s="73"/>
      <c r="P3" s="73"/>
      <c r="Q3" s="73"/>
    </row>
    <row r="4" spans="1:18">
      <c r="A4" s="81" t="s">
        <v>48</v>
      </c>
      <c r="B4" s="81"/>
      <c r="C4" s="82">
        <v>34788</v>
      </c>
      <c r="D4" s="78"/>
      <c r="E4" s="79"/>
      <c r="F4" s="80"/>
      <c r="G4" s="74"/>
      <c r="H4" s="74"/>
      <c r="I4" s="74"/>
      <c r="J4" s="73"/>
      <c r="K4" s="74"/>
      <c r="L4" s="74"/>
      <c r="M4" s="73"/>
      <c r="P4" s="73"/>
      <c r="Q4" s="73"/>
    </row>
    <row r="5" spans="1:18">
      <c r="A5" s="81"/>
      <c r="B5" s="81"/>
      <c r="C5" s="83"/>
      <c r="D5" s="84"/>
      <c r="E5" s="85"/>
      <c r="F5" s="86"/>
      <c r="G5" s="74"/>
      <c r="H5" s="74"/>
      <c r="I5" s="74"/>
      <c r="J5" s="73"/>
      <c r="K5" s="74"/>
      <c r="L5" s="74"/>
      <c r="M5" s="73"/>
      <c r="P5" s="73"/>
      <c r="Q5" s="73"/>
    </row>
    <row r="6" spans="1:18">
      <c r="A6" s="81"/>
      <c r="B6" s="81"/>
      <c r="C6" s="73"/>
      <c r="D6" s="74"/>
      <c r="E6" s="73"/>
      <c r="F6" s="75"/>
      <c r="G6" s="74"/>
      <c r="H6" s="74"/>
      <c r="I6" s="74"/>
      <c r="J6" s="73"/>
      <c r="K6" s="74"/>
      <c r="L6" s="74"/>
      <c r="M6" s="73"/>
      <c r="P6" s="73"/>
      <c r="Q6" s="73"/>
    </row>
    <row r="7" spans="1:18">
      <c r="A7" s="87" t="s">
        <v>25</v>
      </c>
      <c r="B7" s="87"/>
      <c r="C7" s="73"/>
      <c r="D7" s="74"/>
      <c r="E7" s="73"/>
      <c r="F7" s="75"/>
      <c r="G7" s="73"/>
      <c r="H7" s="74"/>
      <c r="I7" s="74"/>
      <c r="J7" s="73"/>
      <c r="K7" s="74"/>
      <c r="L7" s="74"/>
      <c r="M7" s="73"/>
      <c r="P7" s="73"/>
      <c r="Q7" s="73"/>
    </row>
    <row r="8" spans="1:18">
      <c r="A8" s="88"/>
      <c r="B8" s="88"/>
      <c r="C8" s="73"/>
      <c r="D8" s="74"/>
      <c r="E8" s="73"/>
      <c r="F8" s="75"/>
      <c r="G8" s="73"/>
      <c r="H8" s="74"/>
      <c r="I8" s="74"/>
      <c r="J8" s="73"/>
      <c r="K8" s="74"/>
      <c r="L8" s="74"/>
      <c r="M8" s="73"/>
      <c r="P8" s="73"/>
      <c r="Q8" s="73"/>
    </row>
    <row r="9" spans="1:18">
      <c r="A9" s="81"/>
      <c r="B9" s="81"/>
      <c r="C9" s="73"/>
      <c r="D9" s="74"/>
      <c r="E9" s="73"/>
      <c r="F9" s="75"/>
      <c r="G9" s="73"/>
      <c r="H9" s="74"/>
      <c r="I9" s="74"/>
      <c r="J9" s="73"/>
      <c r="K9" s="74"/>
      <c r="L9" s="74"/>
      <c r="M9" s="73"/>
      <c r="P9" s="73"/>
      <c r="Q9" s="73"/>
    </row>
    <row r="10" spans="1:18" ht="24.75" customHeight="1">
      <c r="A10" s="73"/>
      <c r="B10" s="73"/>
      <c r="C10" s="73"/>
      <c r="D10" s="137" t="s">
        <v>49</v>
      </c>
      <c r="E10" s="73"/>
      <c r="F10" s="75"/>
      <c r="G10" s="73"/>
      <c r="I10" s="73"/>
      <c r="J10" s="73"/>
      <c r="K10" s="73"/>
      <c r="L10" s="73"/>
      <c r="M10" s="73"/>
      <c r="P10" s="73"/>
      <c r="Q10" s="73"/>
    </row>
    <row r="11" spans="1:18">
      <c r="A11" s="133" t="s">
        <v>26</v>
      </c>
      <c r="B11" s="134"/>
      <c r="C11" s="89" t="s">
        <v>27</v>
      </c>
      <c r="D11" s="90"/>
      <c r="E11" s="91" t="s">
        <v>29</v>
      </c>
      <c r="F11" s="92" t="s">
        <v>50</v>
      </c>
      <c r="G11" s="91" t="s">
        <v>30</v>
      </c>
      <c r="H11" s="89" t="s">
        <v>31</v>
      </c>
      <c r="I11" s="91" t="s">
        <v>32</v>
      </c>
      <c r="J11" s="91" t="s">
        <v>32</v>
      </c>
      <c r="K11" s="91" t="s">
        <v>32</v>
      </c>
      <c r="L11" s="91" t="s">
        <v>32</v>
      </c>
      <c r="M11" s="91" t="s">
        <v>33</v>
      </c>
      <c r="N11" s="89" t="s">
        <v>56</v>
      </c>
      <c r="O11" s="89" t="s">
        <v>68</v>
      </c>
      <c r="P11" s="89" t="s">
        <v>67</v>
      </c>
      <c r="Q11" s="89" t="s">
        <v>56</v>
      </c>
    </row>
    <row r="12" spans="1:18">
      <c r="A12" s="135" t="s">
        <v>51</v>
      </c>
      <c r="B12" s="136"/>
      <c r="C12" s="93" t="s">
        <v>28</v>
      </c>
      <c r="D12" s="90" t="s">
        <v>52</v>
      </c>
      <c r="E12" s="90" t="s">
        <v>34</v>
      </c>
      <c r="F12" s="94" t="s">
        <v>35</v>
      </c>
      <c r="G12" s="90" t="s">
        <v>36</v>
      </c>
      <c r="H12" s="93" t="s">
        <v>37</v>
      </c>
      <c r="I12" s="90" t="s">
        <v>38</v>
      </c>
      <c r="J12" s="90" t="s">
        <v>38</v>
      </c>
      <c r="K12" s="90" t="s">
        <v>38</v>
      </c>
      <c r="L12" s="90" t="s">
        <v>38</v>
      </c>
      <c r="M12" s="90" t="s">
        <v>39</v>
      </c>
      <c r="N12" s="93" t="s">
        <v>30</v>
      </c>
      <c r="O12" s="93" t="s">
        <v>30</v>
      </c>
      <c r="P12" s="93" t="s">
        <v>30</v>
      </c>
      <c r="Q12" s="93" t="s">
        <v>30</v>
      </c>
    </row>
    <row r="13" spans="1:18">
      <c r="A13" s="135" t="s">
        <v>57</v>
      </c>
      <c r="B13" s="136"/>
      <c r="C13" s="95" t="s">
        <v>40</v>
      </c>
      <c r="D13" s="90" t="s">
        <v>53</v>
      </c>
      <c r="E13" s="90"/>
      <c r="F13" s="94" t="s">
        <v>41</v>
      </c>
      <c r="G13" s="90" t="s">
        <v>42</v>
      </c>
      <c r="H13" s="93" t="s">
        <v>43</v>
      </c>
      <c r="I13" s="90" t="s">
        <v>42</v>
      </c>
      <c r="J13" s="90" t="s">
        <v>42</v>
      </c>
      <c r="K13" s="90" t="s">
        <v>42</v>
      </c>
      <c r="L13" s="90" t="s">
        <v>42</v>
      </c>
      <c r="M13" s="90" t="s">
        <v>44</v>
      </c>
      <c r="N13" s="90" t="s">
        <v>42</v>
      </c>
      <c r="O13" s="90" t="s">
        <v>42</v>
      </c>
      <c r="P13" s="90" t="s">
        <v>42</v>
      </c>
      <c r="Q13" s="90" t="s">
        <v>42</v>
      </c>
    </row>
    <row r="14" spans="1:18">
      <c r="A14" s="126"/>
      <c r="B14" s="121"/>
      <c r="C14" s="95"/>
      <c r="D14" s="90" t="s">
        <v>54</v>
      </c>
      <c r="E14" s="90"/>
      <c r="F14" s="94"/>
      <c r="G14" s="90"/>
      <c r="H14" s="93"/>
      <c r="I14" s="90" t="s">
        <v>33</v>
      </c>
      <c r="J14" s="90" t="s">
        <v>56</v>
      </c>
      <c r="K14" s="90" t="s">
        <v>68</v>
      </c>
      <c r="L14" s="90" t="s">
        <v>67</v>
      </c>
      <c r="M14" s="90"/>
      <c r="N14" s="90"/>
      <c r="O14" s="90"/>
      <c r="P14" s="90"/>
      <c r="Q14" s="90"/>
    </row>
    <row r="15" spans="1:18">
      <c r="A15" s="131" t="s">
        <v>72</v>
      </c>
      <c r="B15" s="132" t="s">
        <v>64</v>
      </c>
      <c r="C15" s="147" t="s">
        <v>24</v>
      </c>
      <c r="D15" s="147" t="s">
        <v>24</v>
      </c>
      <c r="E15" s="147" t="s">
        <v>24</v>
      </c>
      <c r="F15" s="148" t="s">
        <v>24</v>
      </c>
      <c r="G15" s="147" t="s">
        <v>24</v>
      </c>
      <c r="H15" s="147" t="s">
        <v>24</v>
      </c>
      <c r="I15" s="147" t="s">
        <v>24</v>
      </c>
      <c r="J15" s="147" t="s">
        <v>24</v>
      </c>
      <c r="K15" s="147" t="s">
        <v>24</v>
      </c>
      <c r="L15" s="147" t="s">
        <v>24</v>
      </c>
      <c r="M15" s="147" t="s">
        <v>24</v>
      </c>
      <c r="N15" s="147" t="s">
        <v>24</v>
      </c>
      <c r="O15" s="147" t="s">
        <v>24</v>
      </c>
      <c r="P15" s="147" t="s">
        <v>24</v>
      </c>
      <c r="Q15" s="147" t="s">
        <v>24</v>
      </c>
    </row>
    <row r="16" spans="1:18">
      <c r="A16" s="127" t="s">
        <v>70</v>
      </c>
      <c r="B16" s="122" t="s">
        <v>66</v>
      </c>
      <c r="C16" s="108">
        <v>33238</v>
      </c>
      <c r="D16" s="110">
        <v>32000</v>
      </c>
      <c r="E16" s="110">
        <v>2000</v>
      </c>
      <c r="F16" s="97">
        <v>1</v>
      </c>
      <c r="G16" s="98">
        <v>30000</v>
      </c>
      <c r="H16" s="96">
        <v>120</v>
      </c>
      <c r="I16" s="96">
        <v>30</v>
      </c>
      <c r="J16" s="96">
        <v>12</v>
      </c>
      <c r="K16" s="96">
        <v>12</v>
      </c>
      <c r="L16" s="96">
        <v>12</v>
      </c>
      <c r="M16" s="98">
        <v>7500</v>
      </c>
      <c r="N16" s="98">
        <v>3000</v>
      </c>
      <c r="O16" s="98">
        <v>3000</v>
      </c>
      <c r="P16" s="98">
        <v>3000</v>
      </c>
      <c r="Q16" s="98">
        <f t="shared" ref="Q16:Q22" si="0">IF(M16=0,0,($H16/$I16)*M16)</f>
        <v>30000</v>
      </c>
      <c r="R16" s="109"/>
    </row>
    <row r="17" spans="1:18">
      <c r="A17" s="127" t="s">
        <v>71</v>
      </c>
      <c r="B17" s="122" t="s">
        <v>65</v>
      </c>
      <c r="C17" s="108">
        <v>33785</v>
      </c>
      <c r="D17" s="110">
        <v>33500</v>
      </c>
      <c r="E17" s="110">
        <v>2000</v>
      </c>
      <c r="F17" s="97">
        <v>1</v>
      </c>
      <c r="G17" s="98">
        <v>31500</v>
      </c>
      <c r="H17" s="96">
        <v>120</v>
      </c>
      <c r="I17" s="96">
        <v>12</v>
      </c>
      <c r="J17" s="96">
        <v>12</v>
      </c>
      <c r="K17" s="96">
        <v>12</v>
      </c>
      <c r="L17" s="96">
        <v>12</v>
      </c>
      <c r="M17" s="98">
        <v>3150</v>
      </c>
      <c r="N17" s="98">
        <v>3150</v>
      </c>
      <c r="O17" s="98">
        <v>3150</v>
      </c>
      <c r="P17" s="98">
        <v>3150</v>
      </c>
      <c r="Q17" s="98">
        <f t="shared" si="0"/>
        <v>31500</v>
      </c>
      <c r="R17" s="109"/>
    </row>
    <row r="18" spans="1:18">
      <c r="A18" s="138"/>
      <c r="B18" s="139"/>
      <c r="C18" s="96"/>
      <c r="D18" s="110"/>
      <c r="E18" s="110"/>
      <c r="F18" s="97"/>
      <c r="G18" s="98">
        <v>0</v>
      </c>
      <c r="H18" s="96"/>
      <c r="I18" s="96"/>
      <c r="J18" s="96"/>
      <c r="K18" s="96"/>
      <c r="L18" s="96"/>
      <c r="M18" s="98">
        <v>0</v>
      </c>
      <c r="N18" s="98">
        <v>0</v>
      </c>
      <c r="O18" s="98">
        <v>0</v>
      </c>
      <c r="P18" s="98">
        <v>0</v>
      </c>
      <c r="Q18" s="98">
        <f t="shared" si="0"/>
        <v>0</v>
      </c>
      <c r="R18" s="71" t="s">
        <v>55</v>
      </c>
    </row>
    <row r="19" spans="1:18">
      <c r="A19" s="138"/>
      <c r="B19" s="139"/>
      <c r="C19" s="96"/>
      <c r="D19" s="110"/>
      <c r="E19" s="110"/>
      <c r="F19" s="97"/>
      <c r="G19" s="98">
        <v>0</v>
      </c>
      <c r="H19" s="96"/>
      <c r="I19" s="96"/>
      <c r="J19" s="96"/>
      <c r="K19" s="96"/>
      <c r="L19" s="96"/>
      <c r="M19" s="98">
        <v>0</v>
      </c>
      <c r="N19" s="98">
        <v>0</v>
      </c>
      <c r="O19" s="98">
        <v>0</v>
      </c>
      <c r="P19" s="98">
        <v>0</v>
      </c>
      <c r="Q19" s="98">
        <f t="shared" si="0"/>
        <v>0</v>
      </c>
      <c r="R19" s="71" t="s">
        <v>55</v>
      </c>
    </row>
    <row r="20" spans="1:18">
      <c r="A20" s="128"/>
      <c r="B20" s="123"/>
      <c r="C20" s="116"/>
      <c r="D20" s="111"/>
      <c r="E20" s="111"/>
      <c r="F20" s="119"/>
      <c r="G20" s="98">
        <v>0</v>
      </c>
      <c r="H20" s="113"/>
      <c r="I20" s="140"/>
      <c r="J20" s="141"/>
      <c r="K20" s="141"/>
      <c r="L20" s="141"/>
      <c r="M20" s="98">
        <v>0</v>
      </c>
      <c r="N20" s="98">
        <v>0</v>
      </c>
      <c r="O20" s="98">
        <v>0</v>
      </c>
      <c r="P20" s="98">
        <v>0</v>
      </c>
      <c r="Q20" s="98">
        <f t="shared" si="0"/>
        <v>0</v>
      </c>
      <c r="R20" s="71" t="s">
        <v>55</v>
      </c>
    </row>
    <row r="21" spans="1:18">
      <c r="A21" s="128"/>
      <c r="B21" s="123"/>
      <c r="C21" s="116"/>
      <c r="D21" s="111"/>
      <c r="E21" s="111"/>
      <c r="F21" s="119"/>
      <c r="G21" s="98">
        <v>0</v>
      </c>
      <c r="H21" s="113"/>
      <c r="I21" s="140"/>
      <c r="J21" s="141"/>
      <c r="K21" s="141"/>
      <c r="L21" s="141"/>
      <c r="M21" s="98">
        <v>0</v>
      </c>
      <c r="N21" s="98">
        <v>0</v>
      </c>
      <c r="O21" s="98">
        <v>0</v>
      </c>
      <c r="P21" s="98">
        <v>0</v>
      </c>
      <c r="Q21" s="98">
        <f t="shared" si="0"/>
        <v>0</v>
      </c>
    </row>
    <row r="22" spans="1:18">
      <c r="A22" s="128"/>
      <c r="B22" s="123"/>
      <c r="C22" s="116"/>
      <c r="D22" s="111"/>
      <c r="E22" s="111"/>
      <c r="F22" s="119"/>
      <c r="G22" s="98">
        <v>0</v>
      </c>
      <c r="H22" s="113"/>
      <c r="I22" s="140"/>
      <c r="J22" s="140"/>
      <c r="K22" s="140"/>
      <c r="L22" s="140"/>
      <c r="M22" s="98">
        <v>0</v>
      </c>
      <c r="N22" s="98">
        <v>0</v>
      </c>
      <c r="O22" s="98">
        <v>0</v>
      </c>
      <c r="P22" s="98">
        <v>0</v>
      </c>
      <c r="Q22" s="98">
        <f t="shared" si="0"/>
        <v>0</v>
      </c>
    </row>
    <row r="23" spans="1:18" ht="24.75" customHeight="1">
      <c r="A23" s="142"/>
      <c r="B23" s="143"/>
      <c r="C23" s="117"/>
      <c r="D23" s="144"/>
      <c r="E23" s="118"/>
      <c r="F23" s="120"/>
      <c r="G23" s="98">
        <v>0</v>
      </c>
      <c r="H23" s="114"/>
      <c r="I23" s="98"/>
      <c r="J23" s="98"/>
      <c r="K23" s="98"/>
      <c r="L23" s="98"/>
      <c r="M23" s="98"/>
      <c r="N23" s="98"/>
      <c r="O23" s="98"/>
      <c r="P23" s="98"/>
      <c r="Q23" s="98"/>
    </row>
    <row r="24" spans="1:18">
      <c r="A24" s="128"/>
      <c r="B24" s="123"/>
      <c r="C24" s="116"/>
      <c r="D24" s="111"/>
      <c r="E24" s="111"/>
      <c r="F24" s="119"/>
      <c r="G24" s="98">
        <v>0</v>
      </c>
      <c r="H24" s="113"/>
      <c r="I24" s="140"/>
      <c r="J24" s="140"/>
      <c r="K24" s="140"/>
      <c r="L24" s="140"/>
      <c r="M24" s="98">
        <v>0</v>
      </c>
      <c r="N24" s="98">
        <v>0</v>
      </c>
      <c r="O24" s="98">
        <v>0</v>
      </c>
      <c r="P24" s="98">
        <v>0</v>
      </c>
      <c r="Q24" s="98">
        <f t="shared" ref="Q24:Q30" si="1">IF(M24=0,0,($H24/$I24)*M24)</f>
        <v>0</v>
      </c>
    </row>
    <row r="25" spans="1:18">
      <c r="A25" s="128"/>
      <c r="B25" s="123"/>
      <c r="C25" s="116"/>
      <c r="D25" s="111"/>
      <c r="E25" s="111"/>
      <c r="F25" s="119"/>
      <c r="G25" s="98">
        <v>0</v>
      </c>
      <c r="H25" s="113"/>
      <c r="I25" s="140"/>
      <c r="J25" s="141"/>
      <c r="K25" s="141"/>
      <c r="L25" s="141"/>
      <c r="M25" s="98">
        <v>0</v>
      </c>
      <c r="N25" s="98">
        <v>0</v>
      </c>
      <c r="O25" s="98">
        <v>0</v>
      </c>
      <c r="P25" s="98">
        <v>0</v>
      </c>
      <c r="Q25" s="98">
        <f t="shared" si="1"/>
        <v>0</v>
      </c>
    </row>
    <row r="26" spans="1:18">
      <c r="A26" s="128"/>
      <c r="B26" s="123"/>
      <c r="C26" s="116"/>
      <c r="D26" s="111"/>
      <c r="E26" s="111"/>
      <c r="F26" s="119"/>
      <c r="G26" s="98">
        <v>0</v>
      </c>
      <c r="H26" s="113"/>
      <c r="I26" s="140"/>
      <c r="J26" s="141"/>
      <c r="K26" s="141"/>
      <c r="L26" s="141"/>
      <c r="M26" s="98">
        <v>0</v>
      </c>
      <c r="N26" s="98">
        <v>0</v>
      </c>
      <c r="O26" s="98">
        <v>0</v>
      </c>
      <c r="P26" s="98">
        <v>0</v>
      </c>
      <c r="Q26" s="98">
        <f t="shared" si="1"/>
        <v>0</v>
      </c>
    </row>
    <row r="27" spans="1:18">
      <c r="A27" s="128"/>
      <c r="B27" s="123"/>
      <c r="C27" s="116"/>
      <c r="D27" s="111"/>
      <c r="E27" s="111"/>
      <c r="F27" s="119"/>
      <c r="G27" s="98">
        <v>0</v>
      </c>
      <c r="H27" s="113"/>
      <c r="I27" s="140"/>
      <c r="J27" s="141"/>
      <c r="K27" s="141"/>
      <c r="L27" s="141"/>
      <c r="M27" s="98">
        <v>0</v>
      </c>
      <c r="N27" s="98">
        <v>0</v>
      </c>
      <c r="O27" s="98">
        <v>0</v>
      </c>
      <c r="P27" s="98">
        <v>0</v>
      </c>
      <c r="Q27" s="98">
        <f t="shared" si="1"/>
        <v>0</v>
      </c>
    </row>
    <row r="28" spans="1:18">
      <c r="A28" s="128"/>
      <c r="B28" s="123"/>
      <c r="C28" s="116"/>
      <c r="D28" s="111"/>
      <c r="E28" s="111"/>
      <c r="F28" s="119"/>
      <c r="G28" s="98">
        <v>0</v>
      </c>
      <c r="H28" s="113"/>
      <c r="I28" s="140"/>
      <c r="J28" s="141"/>
      <c r="K28" s="141"/>
      <c r="L28" s="141"/>
      <c r="M28" s="98">
        <v>0</v>
      </c>
      <c r="N28" s="98">
        <v>0</v>
      </c>
      <c r="O28" s="98">
        <v>0</v>
      </c>
      <c r="P28" s="98">
        <v>0</v>
      </c>
      <c r="Q28" s="98">
        <f t="shared" si="1"/>
        <v>0</v>
      </c>
    </row>
    <row r="29" spans="1:18">
      <c r="A29" s="128"/>
      <c r="B29" s="123"/>
      <c r="C29" s="116"/>
      <c r="D29" s="111"/>
      <c r="E29" s="111"/>
      <c r="F29" s="119"/>
      <c r="G29" s="98">
        <v>0</v>
      </c>
      <c r="H29" s="113"/>
      <c r="I29" s="140"/>
      <c r="J29" s="141"/>
      <c r="K29" s="141"/>
      <c r="L29" s="141"/>
      <c r="M29" s="98">
        <v>0</v>
      </c>
      <c r="N29" s="98">
        <v>0</v>
      </c>
      <c r="O29" s="98">
        <v>0</v>
      </c>
      <c r="P29" s="98">
        <v>0</v>
      </c>
      <c r="Q29" s="98">
        <f t="shared" si="1"/>
        <v>0</v>
      </c>
    </row>
    <row r="30" spans="1:18">
      <c r="A30" s="129"/>
      <c r="B30" s="124"/>
      <c r="C30" s="113"/>
      <c r="D30" s="111"/>
      <c r="E30" s="111"/>
      <c r="F30" s="119"/>
      <c r="G30" s="98">
        <v>0</v>
      </c>
      <c r="H30" s="113"/>
      <c r="I30" s="140"/>
      <c r="J30" s="141"/>
      <c r="K30" s="141"/>
      <c r="L30" s="141"/>
      <c r="M30" s="98">
        <v>0</v>
      </c>
      <c r="N30" s="98">
        <v>0</v>
      </c>
      <c r="O30" s="98">
        <v>0</v>
      </c>
      <c r="P30" s="98">
        <v>0</v>
      </c>
      <c r="Q30" s="98">
        <f t="shared" si="1"/>
        <v>0</v>
      </c>
    </row>
    <row r="31" spans="1:18" ht="23.25" customHeight="1">
      <c r="A31" s="142"/>
      <c r="B31" s="143"/>
      <c r="C31" s="117"/>
      <c r="D31" s="144"/>
      <c r="E31" s="118"/>
      <c r="F31" s="120"/>
      <c r="G31" s="98">
        <v>0</v>
      </c>
      <c r="H31" s="114"/>
      <c r="I31" s="98"/>
      <c r="J31" s="145"/>
      <c r="K31" s="145"/>
      <c r="L31" s="145"/>
      <c r="M31" s="98"/>
      <c r="N31" s="98"/>
      <c r="O31" s="98"/>
      <c r="P31" s="98"/>
      <c r="Q31" s="98"/>
    </row>
    <row r="32" spans="1:18">
      <c r="A32" s="128"/>
      <c r="B32" s="123"/>
      <c r="C32" s="116"/>
      <c r="D32" s="111"/>
      <c r="E32" s="111">
        <v>300</v>
      </c>
      <c r="F32" s="119">
        <v>0.5</v>
      </c>
      <c r="G32" s="98">
        <v>-150</v>
      </c>
      <c r="H32" s="113">
        <v>36</v>
      </c>
      <c r="I32" s="140"/>
      <c r="J32" s="141"/>
      <c r="K32" s="141"/>
      <c r="L32" s="141">
        <v>12</v>
      </c>
      <c r="M32" s="98">
        <v>0</v>
      </c>
      <c r="N32" s="98">
        <v>0</v>
      </c>
      <c r="O32" s="98">
        <v>0</v>
      </c>
      <c r="P32" s="98">
        <v>-50</v>
      </c>
      <c r="Q32" s="98">
        <f t="shared" ref="Q32:Q38" si="2">IF(M32=0,0,($H32/$I32)*M32)</f>
        <v>0</v>
      </c>
    </row>
    <row r="33" spans="1:17">
      <c r="A33" s="128"/>
      <c r="B33" s="123"/>
      <c r="C33" s="113"/>
      <c r="D33" s="111"/>
      <c r="E33" s="111"/>
      <c r="F33" s="119"/>
      <c r="G33" s="98">
        <v>0</v>
      </c>
      <c r="H33" s="113"/>
      <c r="I33" s="140"/>
      <c r="J33" s="141"/>
      <c r="K33" s="141"/>
      <c r="L33" s="141"/>
      <c r="M33" s="98">
        <v>0</v>
      </c>
      <c r="N33" s="98">
        <v>0</v>
      </c>
      <c r="O33" s="98">
        <v>0</v>
      </c>
      <c r="P33" s="98">
        <v>0</v>
      </c>
      <c r="Q33" s="98">
        <f t="shared" si="2"/>
        <v>0</v>
      </c>
    </row>
    <row r="34" spans="1:17">
      <c r="A34" s="128"/>
      <c r="B34" s="123"/>
      <c r="C34" s="113"/>
      <c r="D34" s="111"/>
      <c r="E34" s="111"/>
      <c r="F34" s="119"/>
      <c r="G34" s="98">
        <v>0</v>
      </c>
      <c r="H34" s="113"/>
      <c r="I34" s="140"/>
      <c r="J34" s="141"/>
      <c r="K34" s="141"/>
      <c r="L34" s="141"/>
      <c r="M34" s="98">
        <v>0</v>
      </c>
      <c r="N34" s="98">
        <v>0</v>
      </c>
      <c r="O34" s="98">
        <v>0</v>
      </c>
      <c r="P34" s="98">
        <v>0</v>
      </c>
      <c r="Q34" s="98">
        <f t="shared" si="2"/>
        <v>0</v>
      </c>
    </row>
    <row r="35" spans="1:17">
      <c r="A35" s="128"/>
      <c r="B35" s="123"/>
      <c r="C35" s="113"/>
      <c r="D35" s="111"/>
      <c r="E35" s="111"/>
      <c r="F35" s="119"/>
      <c r="G35" s="98">
        <v>0</v>
      </c>
      <c r="H35" s="113"/>
      <c r="I35" s="140"/>
      <c r="J35" s="141"/>
      <c r="K35" s="141"/>
      <c r="L35" s="141"/>
      <c r="M35" s="98">
        <v>0</v>
      </c>
      <c r="N35" s="98">
        <v>0</v>
      </c>
      <c r="O35" s="98">
        <v>0</v>
      </c>
      <c r="P35" s="98">
        <v>0</v>
      </c>
      <c r="Q35" s="98">
        <f t="shared" si="2"/>
        <v>0</v>
      </c>
    </row>
    <row r="36" spans="1:17">
      <c r="A36" s="128"/>
      <c r="B36" s="123"/>
      <c r="C36" s="113"/>
      <c r="D36" s="111"/>
      <c r="E36" s="111"/>
      <c r="F36" s="119"/>
      <c r="G36" s="98">
        <v>0</v>
      </c>
      <c r="H36" s="113"/>
      <c r="I36" s="140"/>
      <c r="J36" s="141"/>
      <c r="K36" s="141"/>
      <c r="L36" s="141"/>
      <c r="M36" s="98">
        <v>0</v>
      </c>
      <c r="N36" s="98">
        <v>0</v>
      </c>
      <c r="O36" s="98">
        <v>0</v>
      </c>
      <c r="P36" s="98">
        <v>0</v>
      </c>
      <c r="Q36" s="98">
        <f t="shared" si="2"/>
        <v>0</v>
      </c>
    </row>
    <row r="37" spans="1:17">
      <c r="A37" s="128"/>
      <c r="B37" s="123"/>
      <c r="C37" s="113"/>
      <c r="D37" s="111"/>
      <c r="E37" s="111"/>
      <c r="F37" s="119"/>
      <c r="G37" s="98">
        <v>0</v>
      </c>
      <c r="H37" s="113"/>
      <c r="I37" s="140"/>
      <c r="J37" s="141"/>
      <c r="K37" s="141"/>
      <c r="L37" s="141"/>
      <c r="M37" s="98">
        <v>0</v>
      </c>
      <c r="N37" s="98">
        <v>0</v>
      </c>
      <c r="O37" s="98">
        <v>0</v>
      </c>
      <c r="P37" s="98">
        <v>0</v>
      </c>
      <c r="Q37" s="98">
        <f t="shared" si="2"/>
        <v>0</v>
      </c>
    </row>
    <row r="38" spans="1:17">
      <c r="A38" s="128"/>
      <c r="B38" s="123"/>
      <c r="C38" s="113"/>
      <c r="D38" s="111"/>
      <c r="E38" s="111"/>
      <c r="F38" s="119"/>
      <c r="G38" s="98">
        <v>0</v>
      </c>
      <c r="H38" s="113"/>
      <c r="I38" s="140"/>
      <c r="J38" s="141"/>
      <c r="K38" s="141"/>
      <c r="L38" s="141"/>
      <c r="M38" s="98">
        <v>0</v>
      </c>
      <c r="N38" s="98">
        <v>0</v>
      </c>
      <c r="O38" s="98">
        <v>0</v>
      </c>
      <c r="P38" s="98">
        <v>0</v>
      </c>
      <c r="Q38" s="98">
        <f t="shared" si="2"/>
        <v>0</v>
      </c>
    </row>
    <row r="39" spans="1:17" ht="24.75" customHeight="1">
      <c r="A39" s="146"/>
      <c r="B39" s="143"/>
      <c r="C39" s="117"/>
      <c r="D39" s="144"/>
      <c r="E39" s="118"/>
      <c r="F39" s="120"/>
      <c r="G39" s="98"/>
      <c r="H39" s="114"/>
      <c r="I39" s="98"/>
      <c r="J39" s="145"/>
      <c r="K39" s="145"/>
      <c r="L39" s="145"/>
      <c r="M39" s="98"/>
      <c r="N39" s="98"/>
      <c r="O39" s="98"/>
      <c r="P39" s="98"/>
      <c r="Q39" s="98"/>
    </row>
    <row r="40" spans="1:17" s="101" customFormat="1" ht="25.5" customHeight="1">
      <c r="A40" s="130" t="s">
        <v>45</v>
      </c>
      <c r="B40" s="125"/>
      <c r="C40" s="99"/>
      <c r="D40" s="99">
        <v>65500</v>
      </c>
      <c r="E40" s="99">
        <v>4300</v>
      </c>
      <c r="F40" s="100"/>
      <c r="G40" s="99">
        <v>61350</v>
      </c>
      <c r="H40" s="99"/>
      <c r="I40" s="99"/>
      <c r="J40" s="99"/>
      <c r="K40" s="99"/>
      <c r="L40" s="99"/>
      <c r="M40" s="99">
        <v>10650</v>
      </c>
      <c r="N40" s="99">
        <v>6150</v>
      </c>
      <c r="O40" s="99">
        <v>6150</v>
      </c>
      <c r="P40" s="99">
        <v>6100</v>
      </c>
      <c r="Q40" s="99">
        <f>SUM(Q16:Q39)</f>
        <v>61500</v>
      </c>
    </row>
    <row r="41" spans="1:17">
      <c r="A41" s="73"/>
      <c r="B41" s="73"/>
      <c r="C41" s="73"/>
      <c r="D41" s="74"/>
      <c r="E41" s="74"/>
      <c r="F41" s="75"/>
      <c r="G41" s="74"/>
      <c r="I41" s="74"/>
      <c r="J41" s="73"/>
      <c r="K41" s="73"/>
      <c r="L41" s="73"/>
      <c r="M41" s="73"/>
      <c r="P41" s="73"/>
      <c r="Q41" s="73"/>
    </row>
    <row r="42" spans="1:17">
      <c r="A42" s="73"/>
      <c r="B42" s="73"/>
      <c r="C42" s="73"/>
      <c r="D42" s="74"/>
      <c r="E42" s="74"/>
      <c r="F42" s="75"/>
      <c r="G42" s="74"/>
      <c r="I42" s="74"/>
      <c r="J42" s="73"/>
      <c r="K42" s="73"/>
      <c r="L42" s="73"/>
      <c r="M42" s="73"/>
      <c r="P42" s="73"/>
      <c r="Q42" s="73"/>
    </row>
    <row r="43" spans="1:17">
      <c r="A43" s="73" t="s">
        <v>63</v>
      </c>
      <c r="B43" s="73"/>
      <c r="C43" s="73"/>
      <c r="D43" s="74"/>
      <c r="E43" s="74"/>
      <c r="F43" s="75"/>
      <c r="G43" s="74"/>
      <c r="I43" s="74"/>
      <c r="J43" s="73"/>
      <c r="K43" s="73"/>
      <c r="L43" s="73"/>
      <c r="M43" s="73"/>
      <c r="P43" s="73"/>
      <c r="Q43" s="73"/>
    </row>
    <row r="44" spans="1:17">
      <c r="A44" s="73"/>
      <c r="B44" s="73"/>
      <c r="C44" s="73"/>
      <c r="D44" s="74"/>
      <c r="E44" s="74"/>
      <c r="F44" s="75"/>
      <c r="G44" s="74"/>
      <c r="I44" s="74"/>
      <c r="J44" s="73"/>
      <c r="K44" s="73"/>
      <c r="L44" s="73"/>
      <c r="M44" s="73"/>
      <c r="P44" s="73"/>
      <c r="Q44" s="73"/>
    </row>
    <row r="45" spans="1:17" s="102" customFormat="1" ht="18" customHeight="1">
      <c r="A45" s="73"/>
      <c r="B45" s="73"/>
      <c r="C45" s="73"/>
      <c r="D45" s="73"/>
      <c r="E45" s="73"/>
      <c r="F45" s="75"/>
      <c r="G45" s="73"/>
      <c r="H45" s="68"/>
      <c r="I45" s="74"/>
      <c r="J45" s="73"/>
      <c r="K45" s="73"/>
      <c r="L45" s="73"/>
      <c r="M45" s="73"/>
      <c r="N45" s="73"/>
      <c r="O45" s="73"/>
      <c r="P45" s="73"/>
      <c r="Q45" s="73"/>
    </row>
    <row r="46" spans="1:17" s="102" customFormat="1" ht="18" customHeight="1">
      <c r="A46" s="73"/>
      <c r="B46" s="73"/>
      <c r="C46" s="73"/>
      <c r="D46" s="73"/>
      <c r="E46" s="73"/>
      <c r="F46" s="75"/>
      <c r="G46" s="73"/>
      <c r="H46" s="68"/>
      <c r="I46" s="74"/>
      <c r="J46" s="73"/>
      <c r="K46" s="73"/>
      <c r="L46" s="73"/>
      <c r="M46" s="73"/>
      <c r="N46" s="73"/>
      <c r="O46" s="73"/>
      <c r="P46" s="73"/>
      <c r="Q46" s="73"/>
    </row>
    <row r="47" spans="1:17" s="102" customFormat="1" ht="18" customHeight="1">
      <c r="A47" s="103"/>
      <c r="B47" s="103"/>
      <c r="C47" s="104"/>
      <c r="D47" s="73"/>
      <c r="E47" s="73"/>
      <c r="F47" s="75"/>
      <c r="G47" s="73"/>
      <c r="H47" s="68"/>
      <c r="I47" s="74"/>
      <c r="J47" s="73"/>
      <c r="K47" s="73"/>
      <c r="L47" s="73"/>
      <c r="M47" s="73"/>
      <c r="N47" s="73"/>
      <c r="O47" s="73"/>
      <c r="P47" s="73"/>
      <c r="Q47" s="73"/>
    </row>
    <row r="48" spans="1:17" s="102" customFormat="1" ht="15.9" customHeight="1">
      <c r="A48" s="105"/>
      <c r="B48" s="105"/>
      <c r="C48" s="106"/>
      <c r="D48" s="73"/>
      <c r="E48" s="73"/>
      <c r="F48" s="75"/>
      <c r="G48" s="73"/>
      <c r="H48" s="73"/>
      <c r="I48" s="74"/>
      <c r="J48" s="73"/>
      <c r="K48" s="73"/>
      <c r="L48" s="73"/>
      <c r="M48" s="73"/>
      <c r="N48" s="73"/>
      <c r="O48" s="73"/>
      <c r="P48" s="73"/>
      <c r="Q48" s="73"/>
    </row>
    <row r="49" spans="1:17" s="102" customFormat="1" ht="15.9" customHeight="1">
      <c r="A49" s="105"/>
      <c r="B49" s="105"/>
      <c r="C49" s="106"/>
      <c r="D49" s="73"/>
      <c r="E49" s="73"/>
      <c r="F49" s="75"/>
      <c r="G49" s="73"/>
      <c r="H49" s="73"/>
      <c r="I49" s="74"/>
      <c r="J49" s="73"/>
      <c r="K49" s="73"/>
      <c r="L49" s="73"/>
      <c r="M49" s="73"/>
      <c r="N49" s="73"/>
      <c r="O49" s="73"/>
      <c r="P49" s="73"/>
      <c r="Q49" s="73"/>
    </row>
    <row r="50" spans="1:17" ht="15.9" customHeight="1">
      <c r="A50" s="105"/>
      <c r="B50" s="105"/>
      <c r="C50" s="106"/>
      <c r="D50" s="73"/>
      <c r="E50" s="73"/>
      <c r="F50" s="75"/>
      <c r="G50" s="73"/>
      <c r="I50" s="74"/>
      <c r="J50" s="73"/>
      <c r="K50" s="73"/>
      <c r="L50" s="73"/>
      <c r="M50" s="73"/>
      <c r="P50" s="73"/>
      <c r="Q50" s="73"/>
    </row>
    <row r="51" spans="1:17" ht="15.9" customHeight="1">
      <c r="A51" s="105"/>
      <c r="B51" s="105"/>
      <c r="C51" s="106"/>
      <c r="D51" s="73"/>
      <c r="E51" s="73"/>
      <c r="F51" s="75"/>
      <c r="G51" s="73"/>
      <c r="I51" s="74"/>
      <c r="J51" s="73"/>
      <c r="K51" s="73"/>
      <c r="L51" s="73"/>
      <c r="M51" s="73"/>
      <c r="P51" s="73"/>
      <c r="Q51" s="73"/>
    </row>
  </sheetData>
  <dataConsolidate>
    <dataRefs count="2">
      <dataRef ref="B16:B31" sheet="Depreciation Schedule" r:id="rId1"/>
      <dataRef ref="C16:C31" sheet="Depreciation Schedule" r:id="rId2"/>
    </dataRefs>
  </dataConsolidate>
  <phoneticPr fontId="13" type="noConversion"/>
  <printOptions horizontalCentered="1"/>
  <pageMargins left="0.5" right="0.5" top="0.25" bottom="0.25" header="0.5" footer="0.5"/>
  <pageSetup scale="78" orientation="landscape" verticalDpi="300" r:id="rId3"/>
  <headerFooter alignWithMargins="0">
    <oddFooter>&amp;L&amp;8&amp;F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Storeroom Mark-up</vt:lpstr>
      <vt:lpstr>Depreciation Schedule</vt:lpstr>
      <vt:lpstr>Equip_Subtotal_FY00</vt:lpstr>
      <vt:lpstr>Equip_Subtotal_FY98</vt:lpstr>
      <vt:lpstr>Equip_Subtotal_FY99</vt:lpstr>
      <vt:lpstr>'Depreciation Schedule'!Print_Area</vt:lpstr>
      <vt:lpstr>'Storeroom Mark-up'!Print_Area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Mark-up Sample</dc:title>
  <dc:creator>Ann Jeffrey</dc:creator>
  <cp:lastModifiedBy>TOM HOLDFORD</cp:lastModifiedBy>
  <cp:lastPrinted>1999-04-05T15:53:47Z</cp:lastPrinted>
  <dcterms:created xsi:type="dcterms:W3CDTF">1998-03-19T17:54:04Z</dcterms:created>
  <dcterms:modified xsi:type="dcterms:W3CDTF">2015-08-17T18:03:35Z</dcterms:modified>
</cp:coreProperties>
</file>