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00" windowHeight="11328" tabRatio="908" activeTab="0"/>
  </bookViews>
  <sheets>
    <sheet name="Listing" sheetId="1" r:id="rId1"/>
    <sheet name="1 Central commitmt" sheetId="2" r:id="rId2"/>
    <sheet name="2 Personnel Ex 1" sheetId="3" r:id="rId3"/>
    <sheet name="2 Personnel Ex 2" sheetId="4" r:id="rId4"/>
    <sheet name="3 Budget cut" sheetId="5" r:id="rId5"/>
    <sheet name="4 Fund exch" sheetId="6" r:id="rId6"/>
    <sheet name="5 Rgt Endow payout" sheetId="7" r:id="rId7"/>
    <sheet name="6 Rgs Endow-Prin " sheetId="8" r:id="rId8"/>
    <sheet name="7 Department" sheetId="9" r:id="rId9"/>
    <sheet name="8 Current to Unexp Plant" sheetId="10" r:id="rId10"/>
    <sheet name="9 Current to ROI" sheetId="11" r:id="rId11"/>
    <sheet name="10 Current to RR Rsrv" sheetId="12" r:id="rId12"/>
    <sheet name="11 Current to Loan" sheetId="13" r:id="rId13"/>
  </sheets>
  <definedNames>
    <definedName name="_xlnm.Print_Area" localSheetId="11">'10 Current to RR Rsrv'!$A$1:$N$37</definedName>
    <definedName name="_xlnm.Print_Area" localSheetId="12">'11 Current to Loan'!$A$1:$N$23</definedName>
    <definedName name="_xlnm.Print_Area" localSheetId="9">'8 Current to Unexp Plant'!$A$1:$N$43</definedName>
    <definedName name="_xlnm.Print_Area" localSheetId="10">'9 Current to ROI'!$A$1:$N$24</definedName>
  </definedNames>
  <calcPr fullCalcOnLoad="1"/>
</workbook>
</file>

<file path=xl/sharedStrings.xml><?xml version="1.0" encoding="utf-8"?>
<sst xmlns="http://schemas.openxmlformats.org/spreadsheetml/2006/main" count="855" uniqueCount="184">
  <si>
    <t>Account</t>
  </si>
  <si>
    <t>Fund</t>
  </si>
  <si>
    <t>Prgm</t>
  </si>
  <si>
    <t>12345</t>
  </si>
  <si>
    <t>00800</t>
  </si>
  <si>
    <t>12xxxA</t>
  </si>
  <si>
    <t>01737</t>
  </si>
  <si>
    <t>n/a</t>
  </si>
  <si>
    <t>01015</t>
  </si>
  <si>
    <t>DEPT BJ</t>
  </si>
  <si>
    <t>CENTR FJ</t>
  </si>
  <si>
    <t>JOURNAL LINES</t>
  </si>
  <si>
    <t>different funds using 7xxxxx accounts?      Just training and post-audit review?</t>
  </si>
  <si>
    <t>For current fund to current fund need to consider controls  --</t>
  </si>
  <si>
    <t xml:space="preserve"> What would prevent unit from preparing FJ to debit/credit</t>
  </si>
  <si>
    <t>Transfer Type 1:  Current to Unexpended Plant, with Plant Budget Entry</t>
  </si>
  <si>
    <t>Loc</t>
  </si>
  <si>
    <t>DeptID</t>
  </si>
  <si>
    <t>dr</t>
  </si>
  <si>
    <t>cr</t>
  </si>
  <si>
    <t>Chfld1</t>
  </si>
  <si>
    <t>Chfld2</t>
  </si>
  <si>
    <t>07427</t>
  </si>
  <si>
    <t>00001</t>
  </si>
  <si>
    <t>CENTR BJ</t>
  </si>
  <si>
    <t xml:space="preserve"> </t>
  </si>
  <si>
    <t>Comments</t>
  </si>
  <si>
    <t>yyyyy</t>
  </si>
  <si>
    <t>zzzzz</t>
  </si>
  <si>
    <t>xx</t>
  </si>
  <si>
    <t>qq</t>
  </si>
  <si>
    <t>rrrrr</t>
  </si>
  <si>
    <t>sssss</t>
  </si>
  <si>
    <t>00660</t>
  </si>
  <si>
    <t>5xxxx</t>
  </si>
  <si>
    <t>CENTRAL BJ</t>
  </si>
  <si>
    <t>123xx</t>
  </si>
  <si>
    <t>DEPT FJ</t>
  </si>
  <si>
    <t>IN-YEAR</t>
  </si>
  <si>
    <t>BLOCK GRANT</t>
  </si>
  <si>
    <t>Personnel action funding</t>
  </si>
  <si>
    <t>Assessments and withdrawals/returns</t>
  </si>
  <si>
    <t>Fund exchanges</t>
  </si>
  <si>
    <t>Regents endowment/FFE payout</t>
  </si>
  <si>
    <t>Capital projects</t>
  </si>
  <si>
    <t>Debt service (external)</t>
  </si>
  <si>
    <t>Loan funds</t>
  </si>
  <si>
    <t>Renewal and replacement reserves</t>
  </si>
  <si>
    <t>EVCP to unit</t>
  </si>
  <si>
    <t>Central commitment  (e.g. block grant, in-year)</t>
  </si>
  <si>
    <t>69799</t>
  </si>
  <si>
    <t>01070</t>
  </si>
  <si>
    <t>Transfer Type 2:  Current to Unexpended Plant with no Plant Budget Entry (e.g. repayment of campus backstopping)</t>
  </si>
  <si>
    <t xml:space="preserve">NOTES:   </t>
  </si>
  <si>
    <t>76xxx</t>
  </si>
  <si>
    <t>64xxx</t>
  </si>
  <si>
    <t>43xxx</t>
  </si>
  <si>
    <t>02xxx</t>
  </si>
  <si>
    <t>34200</t>
  </si>
  <si>
    <t>44010</t>
  </si>
  <si>
    <t>Regents endowment/FFE - principal transfers</t>
  </si>
  <si>
    <t>000xx</t>
  </si>
  <si>
    <t>UPGRADING</t>
  </si>
  <si>
    <t>SALARY PROVISION</t>
  </si>
  <si>
    <t>New central dept ID</t>
  </si>
  <si>
    <t>PROVISION</t>
  </si>
  <si>
    <t>MERITS</t>
  </si>
  <si>
    <t>PROMOTIONS</t>
  </si>
  <si>
    <t>Temporary Budget Cut</t>
  </si>
  <si>
    <t>Resource Cut</t>
  </si>
  <si>
    <t>Departments will see additional detail in the line description if they wish to track action types separately</t>
  </si>
  <si>
    <t>34231</t>
  </si>
  <si>
    <t xml:space="preserve">NOTE 1:   </t>
  </si>
  <si>
    <t xml:space="preserve">NOTE 2:   </t>
  </si>
  <si>
    <t>Uses trans code 66</t>
  </si>
  <si>
    <t>Uses trans code 60</t>
  </si>
  <si>
    <t>Uses account number 71312:  Campus Support, Faculty Prov/Up/Down</t>
  </si>
  <si>
    <t>Uses account number 71210:  Campus Support, Block Grant</t>
  </si>
  <si>
    <t>Uses account number 71314:  Campus Support, Faculty merits/promotions</t>
  </si>
  <si>
    <t>Uses account number 71420:  Campus Support, Withdrawals/Returns</t>
  </si>
  <si>
    <t>Uses account number 71600:   Campus support, Fund exchange</t>
  </si>
  <si>
    <t>Central account</t>
  </si>
  <si>
    <t>Uses trans code 20</t>
  </si>
  <si>
    <t>Uses trans code 27</t>
  </si>
  <si>
    <t>Uses account number 71295:  Campus Support, Other central commitments</t>
  </si>
  <si>
    <t>Prepared by dept</t>
  </si>
  <si>
    <t>CENTR APPROVED BJ</t>
  </si>
  <si>
    <t>Added by CBO</t>
  </si>
  <si>
    <t>54321</t>
  </si>
  <si>
    <t>yy</t>
  </si>
  <si>
    <t xml:space="preserve">JOURNAL LINES </t>
  </si>
  <si>
    <t>Prepared by</t>
  </si>
  <si>
    <t>CBO</t>
  </si>
  <si>
    <t>Type</t>
  </si>
  <si>
    <t>URel</t>
  </si>
  <si>
    <t>and providing the proposed department chartstrings for both the debit and credit.</t>
  </si>
  <si>
    <t>The CBO will not always be able to accommodate requests to exchange funds.</t>
  </si>
  <si>
    <t xml:space="preserve">Your CBO contact will review the request and determine if it is feasible.  </t>
  </si>
  <si>
    <t>If so, you will be notified when the journal has been prepared and posted.</t>
  </si>
  <si>
    <t>Requested by dept</t>
  </si>
  <si>
    <t>CBO PREPARED FJ</t>
  </si>
  <si>
    <t>All accounts in the 71xxx range are to be used by Campus Budget Office only</t>
  </si>
  <si>
    <t>1  CENTRAL COMMITMENTS</t>
  </si>
  <si>
    <t>2  PERSONNEL</t>
  </si>
  <si>
    <t>EX 1 OF 2:  Faculty upgrading/downgrading/salary provision - BJ Trans codes 60, 61, 63 and 66</t>
  </si>
  <si>
    <t xml:space="preserve">EX 2 OF 2:  Faculty merits/promotions/other adjustments - BJ Trans codes 20, 27 </t>
  </si>
  <si>
    <t>3  CENTRAL ASSESSMENTS/WITHDRAWALS - BUDGET CUT</t>
  </si>
  <si>
    <t>The department should email their Campus Budget Office contact requesting an exchange</t>
  </si>
  <si>
    <t>Initial Journal</t>
  </si>
  <si>
    <t>Respond to OP Payout file</t>
  </si>
  <si>
    <t>Reversal</t>
  </si>
  <si>
    <t>EVCP FUND EXCHANGE WITH DEPT  - Dept has 07427 and  wants 20095</t>
  </si>
  <si>
    <t>4  FUND EXCHANGE</t>
  </si>
  <si>
    <t>5  REGENTS ENDOWMENT PAYOUT</t>
  </si>
  <si>
    <t>34xxx</t>
  </si>
  <si>
    <t>July 1 Adj Budget</t>
  </si>
  <si>
    <t>Reverse July 1 AB</t>
  </si>
  <si>
    <t>UREL BJ</t>
  </si>
  <si>
    <t>August transfer fr OP</t>
  </si>
  <si>
    <t>There will no longer be a July 1 Adjusted Budget entry, nor its reversal in August.</t>
  </si>
  <si>
    <t>Uses account number 72210:  External Transfers, Regents Endow/FFE Payout</t>
  </si>
  <si>
    <t>Chanc to divisions</t>
  </si>
  <si>
    <t>Division distributes further</t>
  </si>
  <si>
    <t>UREL FJ</t>
  </si>
  <si>
    <t>6  REGENTS ENDOWMENT/FFE - PRINCIPAL TRANSFERS</t>
  </si>
  <si>
    <t>UREL =University Relations Gift and Endowment Acctoung</t>
  </si>
  <si>
    <t>71xxx Campus Support</t>
  </si>
  <si>
    <t>3xxxx Interfund Transfers</t>
  </si>
  <si>
    <t>DIV 2 FJ</t>
  </si>
  <si>
    <t>234xx</t>
  </si>
  <si>
    <t>xxxxx</t>
  </si>
  <si>
    <t>Divisions use account 74195 in their 741xx range to 'cascade' the funds as 'Other'</t>
  </si>
  <si>
    <t>Divisions use account 74110 in their 741xx range to 'cascade' the funds as 'Block Grant'</t>
  </si>
  <si>
    <t>General Acctg prepares</t>
  </si>
  <si>
    <t>Departments will need to submit request form to General Accounting.</t>
  </si>
  <si>
    <t>Forms and instructions will be posted on the Controller's Office website in July 2012.</t>
  </si>
  <si>
    <t>Dept prepares, central reviews</t>
  </si>
  <si>
    <t>Departments must prepare journals in accordance with campus instructions</t>
  </si>
  <si>
    <t>Department prepares</t>
  </si>
  <si>
    <t>GenAcctg**</t>
  </si>
  <si>
    <t>Dept**</t>
  </si>
  <si>
    <t>DIV BJ</t>
  </si>
  <si>
    <t>Dept distributes further</t>
  </si>
  <si>
    <t>123aa</t>
  </si>
  <si>
    <t>bbbbb</t>
  </si>
  <si>
    <t>ccccc</t>
  </si>
  <si>
    <t>DIV FJ</t>
  </si>
  <si>
    <t>Departments use account 75195 in their 751xx range to 'cascade' the funds as 'Block Grant'</t>
  </si>
  <si>
    <t>Dept distributes w/in dept</t>
  </si>
  <si>
    <t>Division distributes w/in div</t>
  </si>
  <si>
    <t>Interfund xfr</t>
  </si>
  <si>
    <t>FY12 AND EARLIER</t>
  </si>
  <si>
    <t>Dept prepared, central reviewed</t>
  </si>
  <si>
    <t>http://controller.berkeley.edu/generalaccounting/PoliciesProcedures/TransferPlantFunds.htm</t>
  </si>
  <si>
    <t>Department prepared</t>
  </si>
  <si>
    <t>Forms and instructions are posted on the Controller's Office website at:</t>
  </si>
  <si>
    <t>FY13 BFS CHANGES</t>
  </si>
  <si>
    <t>FY13 AND FUTURE</t>
  </si>
  <si>
    <t>FY12 AND EARLIER/Transfer funds to True Endowment</t>
  </si>
  <si>
    <t>FY13 AND FUTURE /Transfer funds to True Endowment</t>
  </si>
  <si>
    <t>FY12 AND EARLIER/Transfer funds to FFE</t>
  </si>
  <si>
    <t>FY13 AND FUTURE /Transfer funds to FFE</t>
  </si>
  <si>
    <t xml:space="preserve">EXAMPLES OF JOURNALS - FY12 vs FY13   </t>
  </si>
  <si>
    <t>72xxx External Transfers</t>
  </si>
  <si>
    <t>**  Instructions and forms available on Controller's Office websites</t>
  </si>
  <si>
    <t>DeptID and CF1 changes</t>
  </si>
  <si>
    <t>11  CURRENT FUND TO LOAN FUND TRANSFERS  (Loan Fund Range 02000-03999 )</t>
  </si>
  <si>
    <t>10  CURRENT FUND TO RESERVE FOR RENEWAL AND REPLACEMENT  (R&amp;R Fund Range 76xxx )</t>
  </si>
  <si>
    <t>9  CURRENT FUND TO RETIREMENT OF INDEBTEDNESS TRANSFERS  (ROI Fund Range 017xx )</t>
  </si>
  <si>
    <t>8  CURRENT FUND TO UNEXPENDED PLANT FUND TRANSFERS  (Capital Projects Fund Range 00300-01599 )</t>
  </si>
  <si>
    <t>Uses account number 75195:  Campus Support, Withdrawals/Returns</t>
  </si>
  <si>
    <t>3  INTERNAL DEPARTMENT TRANSFERS - DEPTID AND CF1 CHANGES</t>
  </si>
  <si>
    <t>75xxx Internal DEPARTMENT Transfers</t>
  </si>
  <si>
    <t>TEMPBUDG</t>
  </si>
  <si>
    <t>ACTUALS</t>
  </si>
  <si>
    <t>Assume all DeptID in same dept</t>
  </si>
  <si>
    <t>Most departments will only use this operating transfer account along with 73295 and 74295.</t>
  </si>
  <si>
    <t>http://budget.berkeley.edu/budgetprocess/FY13Changes.html</t>
  </si>
  <si>
    <t>For more information go to the Campus Budget Office website page:</t>
  </si>
  <si>
    <t>Department</t>
  </si>
  <si>
    <t>CBO*</t>
  </si>
  <si>
    <t>CBO FJ</t>
  </si>
  <si>
    <t>*  Includes example of 'cascade' by division and department</t>
  </si>
  <si>
    <t>For instructions contact the Controller's Office 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</si>
</sst>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43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FFFF99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46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12" borderId="0" xfId="0" applyFont="1" applyFill="1" applyAlignment="1">
      <alignment horizontal="left"/>
    </xf>
    <xf numFmtId="49" fontId="44" fillId="12" borderId="0" xfId="0" applyNumberFormat="1" applyFont="1" applyFill="1" applyAlignment="1">
      <alignment horizontal="left"/>
    </xf>
    <xf numFmtId="49" fontId="0" fillId="12" borderId="0" xfId="0" applyNumberFormat="1" applyFill="1" applyAlignment="1">
      <alignment horizontal="left"/>
    </xf>
    <xf numFmtId="0" fontId="44" fillId="19" borderId="0" xfId="0" applyFont="1" applyFill="1" applyAlignment="1">
      <alignment/>
    </xf>
    <xf numFmtId="49" fontId="44" fillId="19" borderId="0" xfId="0" applyNumberFormat="1" applyFont="1" applyFill="1" applyAlignment="1">
      <alignment/>
    </xf>
    <xf numFmtId="49" fontId="0" fillId="19" borderId="0" xfId="0" applyNumberForma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12" borderId="0" xfId="0" applyFill="1" applyAlignment="1">
      <alignment horizontal="center"/>
    </xf>
    <xf numFmtId="0" fontId="0" fillId="12" borderId="0" xfId="0" applyFill="1" applyAlignment="1">
      <alignment/>
    </xf>
    <xf numFmtId="0" fontId="0" fillId="12" borderId="0" xfId="0" applyFill="1" applyAlignment="1">
      <alignment horizontal="left"/>
    </xf>
    <xf numFmtId="0" fontId="0" fillId="0" borderId="0" xfId="0" applyAlignment="1">
      <alignment horizontal="right"/>
    </xf>
    <xf numFmtId="49" fontId="44" fillId="19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48" fillId="0" borderId="0" xfId="0" applyFont="1" applyAlignment="1">
      <alignment/>
    </xf>
    <xf numFmtId="0" fontId="0" fillId="0" borderId="0" xfId="0" applyFill="1" applyAlignment="1" quotePrefix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42" applyNumberFormat="1" applyFont="1" applyFill="1" applyAlignment="1">
      <alignment/>
    </xf>
    <xf numFmtId="0" fontId="0" fillId="33" borderId="0" xfId="0" applyFill="1" applyAlignment="1" quotePrefix="1">
      <alignment horizontal="left"/>
    </xf>
    <xf numFmtId="0" fontId="49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44" applyNumberFormat="1" applyFont="1" applyAlignment="1">
      <alignment/>
    </xf>
    <xf numFmtId="49" fontId="4" fillId="0" borderId="0" xfId="0" applyNumberFormat="1" applyFont="1" applyAlignment="1">
      <alignment/>
    </xf>
    <xf numFmtId="164" fontId="0" fillId="0" borderId="0" xfId="44" applyNumberFormat="1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Alignment="1" quotePrefix="1">
      <alignment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/>
    </xf>
    <xf numFmtId="49" fontId="0" fillId="13" borderId="0" xfId="0" applyNumberForma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0" fontId="2" fillId="12" borderId="0" xfId="0" applyFont="1" applyFill="1" applyAlignment="1">
      <alignment horizontal="left"/>
    </xf>
    <xf numFmtId="49" fontId="2" fillId="12" borderId="0" xfId="0" applyNumberFormat="1" applyFont="1" applyFill="1" applyAlignment="1">
      <alignment horizontal="left"/>
    </xf>
    <xf numFmtId="0" fontId="0" fillId="12" borderId="0" xfId="0" applyFill="1" applyAlignment="1" quotePrefix="1">
      <alignment horizontal="left"/>
    </xf>
    <xf numFmtId="164" fontId="0" fillId="12" borderId="0" xfId="44" applyNumberFormat="1" applyFont="1" applyFill="1" applyAlignment="1">
      <alignment/>
    </xf>
    <xf numFmtId="0" fontId="2" fillId="13" borderId="0" xfId="0" applyFont="1" applyFill="1" applyAlignment="1">
      <alignment/>
    </xf>
    <xf numFmtId="49" fontId="2" fillId="13" borderId="0" xfId="0" applyNumberFormat="1" applyFont="1" applyFill="1" applyAlignment="1">
      <alignment/>
    </xf>
    <xf numFmtId="49" fontId="2" fillId="13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3" fontId="0" fillId="0" borderId="0" xfId="42" applyNumberFormat="1" applyFont="1" applyAlignment="1">
      <alignment/>
    </xf>
    <xf numFmtId="3" fontId="0" fillId="0" borderId="0" xfId="42" applyNumberFormat="1" applyFont="1" applyFill="1" applyAlignment="1">
      <alignment/>
    </xf>
    <xf numFmtId="3" fontId="0" fillId="0" borderId="0" xfId="0" applyNumberFormat="1" applyAlignment="1">
      <alignment/>
    </xf>
    <xf numFmtId="3" fontId="0" fillId="19" borderId="0" xfId="0" applyNumberForma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11" xfId="0" applyBorder="1" applyAlignment="1">
      <alignment horizontal="center"/>
    </xf>
    <xf numFmtId="0" fontId="51" fillId="0" borderId="0" xfId="0" applyFont="1" applyAlignment="1">
      <alignment/>
    </xf>
    <xf numFmtId="0" fontId="27" fillId="33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5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44" fillId="0" borderId="0" xfId="0" applyFont="1" applyAlignment="1">
      <alignment horizontal="left" indent="1"/>
    </xf>
    <xf numFmtId="0" fontId="44" fillId="12" borderId="0" xfId="0" applyFont="1" applyFill="1" applyAlignment="1">
      <alignment horizontal="left" indent="1"/>
    </xf>
    <xf numFmtId="49" fontId="44" fillId="12" borderId="0" xfId="0" applyNumberFormat="1" applyFont="1" applyFill="1" applyAlignment="1">
      <alignment horizontal="left" indent="1"/>
    </xf>
    <xf numFmtId="49" fontId="0" fillId="12" borderId="0" xfId="0" applyNumberFormat="1" applyFill="1" applyAlignment="1">
      <alignment horizontal="left" indent="1"/>
    </xf>
    <xf numFmtId="0" fontId="47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164" fontId="0" fillId="0" borderId="0" xfId="42" applyNumberFormat="1" applyFont="1" applyAlignment="1">
      <alignment horizontal="left" indent="1"/>
    </xf>
    <xf numFmtId="0" fontId="0" fillId="33" borderId="0" xfId="0" applyFill="1" applyAlignment="1">
      <alignment horizontal="left" indent="1"/>
    </xf>
    <xf numFmtId="0" fontId="0" fillId="0" borderId="0" xfId="0" applyAlignment="1" quotePrefix="1">
      <alignment horizontal="left" indent="1"/>
    </xf>
    <xf numFmtId="0" fontId="0" fillId="0" borderId="0" xfId="0" applyFill="1" applyAlignment="1" quotePrefix="1">
      <alignment horizontal="left" indent="1"/>
    </xf>
    <xf numFmtId="0" fontId="0" fillId="0" borderId="0" xfId="0" applyFill="1" applyAlignment="1">
      <alignment horizontal="left" indent="1"/>
    </xf>
    <xf numFmtId="0" fontId="44" fillId="19" borderId="0" xfId="0" applyFont="1" applyFill="1" applyAlignment="1">
      <alignment horizontal="left" indent="1"/>
    </xf>
    <xf numFmtId="49" fontId="44" fillId="19" borderId="0" xfId="0" applyNumberFormat="1" applyFont="1" applyFill="1" applyAlignment="1">
      <alignment horizontal="left" indent="1"/>
    </xf>
    <xf numFmtId="49" fontId="0" fillId="19" borderId="0" xfId="0" applyNumberFormat="1" applyFill="1" applyAlignment="1">
      <alignment horizontal="left" indent="1"/>
    </xf>
    <xf numFmtId="0" fontId="52" fillId="0" borderId="0" xfId="0" applyFont="1" applyAlignment="1">
      <alignment/>
    </xf>
    <xf numFmtId="0" fontId="27" fillId="0" borderId="0" xfId="0" applyFont="1" applyFill="1" applyAlignment="1">
      <alignment horizontal="left"/>
    </xf>
    <xf numFmtId="164" fontId="0" fillId="0" borderId="0" xfId="42" applyNumberFormat="1" applyFont="1" applyFill="1" applyAlignment="1">
      <alignment horizontal="left" indent="1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/>
    </xf>
    <xf numFmtId="0" fontId="38" fillId="0" borderId="0" xfId="53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180975</xdr:colOff>
      <xdr:row>1</xdr:row>
      <xdr:rowOff>47625</xdr:rowOff>
    </xdr:from>
    <xdr:ext cx="180975" cy="981075"/>
    <xdr:sp>
      <xdr:nvSpPr>
        <xdr:cNvPr id="1" name="Rectangle 1"/>
        <xdr:cNvSpPr>
          <a:spLocks/>
        </xdr:cNvSpPr>
      </xdr:nvSpPr>
      <xdr:spPr>
        <a:xfrm>
          <a:off x="6143625" y="314325"/>
          <a:ext cx="1809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438150</xdr:colOff>
      <xdr:row>2</xdr:row>
      <xdr:rowOff>0</xdr:rowOff>
    </xdr:from>
    <xdr:ext cx="180975" cy="981075"/>
    <xdr:sp>
      <xdr:nvSpPr>
        <xdr:cNvPr id="2" name="Rectangle 2"/>
        <xdr:cNvSpPr>
          <a:spLocks/>
        </xdr:cNvSpPr>
      </xdr:nvSpPr>
      <xdr:spPr>
        <a:xfrm>
          <a:off x="6400800" y="457200"/>
          <a:ext cx="1809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controller.berkeley.edu/generalaccounting/PoliciesProcedures/TransferPlantFunds.htm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.7109375" style="0" customWidth="1"/>
    <col min="3" max="3" width="4.8515625" style="0" customWidth="1"/>
    <col min="4" max="4" width="50.7109375" style="0" bestFit="1" customWidth="1"/>
    <col min="5" max="5" width="1.57421875" style="0" customWidth="1"/>
    <col min="6" max="6" width="11.7109375" style="0" bestFit="1" customWidth="1"/>
    <col min="7" max="8" width="0" style="0" hidden="1" customWidth="1"/>
  </cols>
  <sheetData>
    <row r="1" spans="1:2" ht="18">
      <c r="A1" s="31" t="s">
        <v>25</v>
      </c>
      <c r="B1" s="31" t="s">
        <v>156</v>
      </c>
    </row>
    <row r="2" spans="1:2" ht="18">
      <c r="A2" s="31"/>
      <c r="B2" s="31" t="s">
        <v>162</v>
      </c>
    </row>
    <row r="3" ht="18">
      <c r="B3" s="31"/>
    </row>
    <row r="5" spans="1:6" ht="14.25">
      <c r="A5" s="15"/>
      <c r="C5" s="6" t="s">
        <v>93</v>
      </c>
      <c r="F5" s="6" t="s">
        <v>91</v>
      </c>
    </row>
    <row r="6" spans="3:5" ht="14.25">
      <c r="C6" s="33" t="s">
        <v>126</v>
      </c>
      <c r="D6" s="33"/>
      <c r="E6" s="33"/>
    </row>
    <row r="7" spans="3:8" ht="14.25">
      <c r="C7" s="67">
        <v>1</v>
      </c>
      <c r="D7" s="35" t="s">
        <v>49</v>
      </c>
      <c r="E7" s="35"/>
      <c r="F7" s="35" t="s">
        <v>180</v>
      </c>
      <c r="G7" s="35"/>
      <c r="H7" s="35"/>
    </row>
    <row r="8" spans="3:8" ht="14.25">
      <c r="C8" s="67">
        <v>2</v>
      </c>
      <c r="D8" s="35" t="s">
        <v>40</v>
      </c>
      <c r="E8" s="35"/>
      <c r="F8" s="35" t="s">
        <v>92</v>
      </c>
      <c r="G8" s="35"/>
      <c r="H8" s="35"/>
    </row>
    <row r="9" spans="3:8" ht="14.25">
      <c r="C9" s="67">
        <v>3</v>
      </c>
      <c r="D9" s="35" t="s">
        <v>41</v>
      </c>
      <c r="E9" s="35"/>
      <c r="F9" s="35" t="s">
        <v>92</v>
      </c>
      <c r="G9" s="35"/>
      <c r="H9" s="35"/>
    </row>
    <row r="10" spans="3:8" ht="14.25">
      <c r="C10" s="67">
        <v>4</v>
      </c>
      <c r="D10" s="35" t="s">
        <v>42</v>
      </c>
      <c r="E10" s="35"/>
      <c r="F10" s="35" t="s">
        <v>92</v>
      </c>
      <c r="G10" s="35"/>
      <c r="H10" s="35"/>
    </row>
    <row r="11" spans="3:8" ht="14.25">
      <c r="C11" s="46"/>
      <c r="D11" s="35"/>
      <c r="E11" s="35"/>
      <c r="F11" s="35"/>
      <c r="G11" s="35"/>
      <c r="H11" s="35"/>
    </row>
    <row r="12" spans="3:8" ht="14.25">
      <c r="C12" s="46"/>
      <c r="D12" s="35"/>
      <c r="E12" s="35"/>
      <c r="F12" s="35"/>
      <c r="G12" s="35"/>
      <c r="H12" s="35"/>
    </row>
    <row r="13" spans="3:8" ht="14.25">
      <c r="C13" s="46" t="s">
        <v>163</v>
      </c>
      <c r="D13" s="35"/>
      <c r="E13" s="35"/>
      <c r="F13" s="35"/>
      <c r="G13" s="35"/>
      <c r="H13" s="35"/>
    </row>
    <row r="14" spans="3:8" ht="14.25">
      <c r="C14" s="43">
        <v>5</v>
      </c>
      <c r="D14" s="35" t="s">
        <v>43</v>
      </c>
      <c r="E14" s="35"/>
      <c r="F14" s="35" t="s">
        <v>94</v>
      </c>
      <c r="G14" s="35"/>
      <c r="H14" s="35"/>
    </row>
    <row r="15" spans="3:8" ht="14.25">
      <c r="C15" s="67">
        <v>6</v>
      </c>
      <c r="D15" s="35" t="s">
        <v>60</v>
      </c>
      <c r="E15" s="35"/>
      <c r="F15" s="35" t="s">
        <v>94</v>
      </c>
      <c r="G15" s="35"/>
      <c r="H15" s="35"/>
    </row>
    <row r="16" spans="3:8" ht="14.25">
      <c r="C16" s="46"/>
      <c r="D16" s="35"/>
      <c r="E16" s="35"/>
      <c r="F16" s="35"/>
      <c r="G16" s="35"/>
      <c r="H16" s="35"/>
    </row>
    <row r="17" spans="3:8" ht="14.25">
      <c r="C17" s="46"/>
      <c r="D17" s="35"/>
      <c r="E17" s="35"/>
      <c r="F17" s="35"/>
      <c r="G17" s="35"/>
      <c r="H17" s="35"/>
    </row>
    <row r="18" spans="3:8" ht="14.25">
      <c r="C18" s="46" t="s">
        <v>172</v>
      </c>
      <c r="D18" s="35"/>
      <c r="E18" s="35"/>
      <c r="F18" s="35"/>
      <c r="G18" s="35"/>
      <c r="H18" s="35"/>
    </row>
    <row r="19" spans="3:8" ht="14.25">
      <c r="C19" s="67">
        <v>7</v>
      </c>
      <c r="D19" s="35" t="s">
        <v>165</v>
      </c>
      <c r="E19" s="35"/>
      <c r="F19" s="35" t="s">
        <v>179</v>
      </c>
      <c r="G19" s="35"/>
      <c r="H19" s="35"/>
    </row>
    <row r="20" spans="3:8" ht="14.25">
      <c r="C20" s="46"/>
      <c r="D20" s="35"/>
      <c r="E20" s="35"/>
      <c r="F20" s="35"/>
      <c r="G20" s="35"/>
      <c r="H20" s="35"/>
    </row>
    <row r="21" spans="3:8" ht="14.25">
      <c r="C21" s="46"/>
      <c r="D21" s="35"/>
      <c r="E21" s="35"/>
      <c r="F21" s="35"/>
      <c r="G21" s="35"/>
      <c r="H21" s="35"/>
    </row>
    <row r="22" spans="3:8" ht="14.25">
      <c r="C22" s="46"/>
      <c r="D22" s="35"/>
      <c r="E22" s="35"/>
      <c r="F22" s="35"/>
      <c r="G22" s="35"/>
      <c r="H22" s="35"/>
    </row>
    <row r="23" spans="1:8" ht="14.25">
      <c r="A23" s="15"/>
      <c r="C23" s="46" t="s">
        <v>127</v>
      </c>
      <c r="D23" s="35"/>
      <c r="E23" s="35"/>
      <c r="F23" s="35"/>
      <c r="G23" s="35"/>
      <c r="H23" s="35"/>
    </row>
    <row r="24" spans="3:8" ht="14.25">
      <c r="C24" s="64">
        <v>8</v>
      </c>
      <c r="D24" s="46" t="s">
        <v>44</v>
      </c>
      <c r="E24" s="35"/>
      <c r="F24" s="35" t="s">
        <v>139</v>
      </c>
      <c r="G24" s="35"/>
      <c r="H24" s="35"/>
    </row>
    <row r="25" spans="3:8" ht="14.25">
      <c r="C25" s="64">
        <v>9</v>
      </c>
      <c r="D25" s="46" t="s">
        <v>45</v>
      </c>
      <c r="E25" s="35"/>
      <c r="F25" s="35" t="s">
        <v>139</v>
      </c>
      <c r="G25" s="35"/>
      <c r="H25" s="35"/>
    </row>
    <row r="26" spans="3:8" ht="14.25">
      <c r="C26" s="64">
        <v>10</v>
      </c>
      <c r="D26" s="46" t="s">
        <v>47</v>
      </c>
      <c r="E26" s="35"/>
      <c r="F26" s="35" t="s">
        <v>140</v>
      </c>
      <c r="G26" s="35"/>
      <c r="H26" s="35"/>
    </row>
    <row r="27" spans="3:8" ht="14.25">
      <c r="C27" s="64">
        <v>11</v>
      </c>
      <c r="D27" s="35" t="s">
        <v>46</v>
      </c>
      <c r="E27" s="35"/>
      <c r="F27" s="35" t="s">
        <v>140</v>
      </c>
      <c r="G27" s="35"/>
      <c r="H27" s="35"/>
    </row>
    <row r="28" spans="3:8" ht="14.25">
      <c r="C28" s="35"/>
      <c r="D28" s="35"/>
      <c r="E28" s="35"/>
      <c r="F28" s="35"/>
      <c r="G28" s="35"/>
      <c r="H28" s="35"/>
    </row>
    <row r="29" spans="3:8" ht="14.25">
      <c r="C29" s="35"/>
      <c r="D29" s="35"/>
      <c r="E29" s="35"/>
      <c r="F29" s="35"/>
      <c r="G29" s="35"/>
      <c r="H29" s="35"/>
    </row>
    <row r="30" spans="7:8" ht="14.25">
      <c r="G30" s="35"/>
      <c r="H30" s="35"/>
    </row>
    <row r="31" spans="7:8" ht="14.25">
      <c r="G31" s="35"/>
      <c r="H31" s="35"/>
    </row>
    <row r="32" spans="7:8" ht="14.25">
      <c r="G32" s="35"/>
      <c r="H32" s="35"/>
    </row>
    <row r="33" spans="7:8" ht="14.25">
      <c r="G33" s="35"/>
      <c r="H33" s="35"/>
    </row>
    <row r="34" spans="3:8" ht="14.25">
      <c r="C34" t="s">
        <v>178</v>
      </c>
      <c r="G34" s="35"/>
      <c r="H34" s="35"/>
    </row>
    <row r="35" spans="4:8" ht="14.25">
      <c r="D35" t="s">
        <v>177</v>
      </c>
      <c r="G35" s="35"/>
      <c r="H35" s="35"/>
    </row>
    <row r="36" spans="7:8" s="6" customFormat="1" ht="14.25">
      <c r="G36" s="88"/>
      <c r="H36" s="88"/>
    </row>
    <row r="37" spans="7:8" s="6" customFormat="1" ht="14.25">
      <c r="G37" s="88"/>
      <c r="H37" s="88"/>
    </row>
    <row r="38" spans="7:8" ht="14.25">
      <c r="G38" s="35"/>
      <c r="H38" s="35"/>
    </row>
    <row r="39" spans="3:8" ht="14.25">
      <c r="C39" t="s">
        <v>182</v>
      </c>
      <c r="G39" s="35"/>
      <c r="H39" s="35"/>
    </row>
    <row r="40" spans="7:8" ht="14.25">
      <c r="G40" s="35"/>
      <c r="H40" s="35"/>
    </row>
    <row r="41" spans="3:8" ht="14.25">
      <c r="C41" t="s">
        <v>164</v>
      </c>
      <c r="G41" s="35"/>
      <c r="H41" s="35"/>
    </row>
    <row r="42" spans="2:8" ht="14.25">
      <c r="B42" s="34"/>
      <c r="G42" s="35"/>
      <c r="H42" s="35"/>
    </row>
    <row r="43" spans="7:8" ht="14.25">
      <c r="G43" s="35"/>
      <c r="H43" s="35"/>
    </row>
    <row r="44" spans="7:8" ht="14.25">
      <c r="G44" s="35"/>
      <c r="H44" s="35"/>
    </row>
    <row r="45" spans="7:8" ht="14.25">
      <c r="G45" s="35"/>
      <c r="H45" s="35"/>
    </row>
  </sheetData>
  <sheetProtection/>
  <printOptions/>
  <pageMargins left="0.33" right="0.25" top="0.75" bottom="0.75" header="0.3" footer="0.3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pane xSplit="2" ySplit="5" topLeftCell="E1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K5" sqref="K5:L5"/>
    </sheetView>
  </sheetViews>
  <sheetFormatPr defaultColWidth="9.140625" defaultRowHeight="15"/>
  <cols>
    <col min="1" max="1" width="9.28125" style="0" bestFit="1" customWidth="1"/>
    <col min="2" max="2" width="18.57421875" style="0" customWidth="1"/>
    <col min="3" max="3" width="5.00390625" style="0" customWidth="1"/>
    <col min="4" max="6" width="9.28125" style="2" bestFit="1" customWidth="1"/>
    <col min="7" max="9" width="6.8515625" style="2" customWidth="1"/>
    <col min="11" max="11" width="11.28125" style="0" customWidth="1"/>
    <col min="12" max="12" width="11.00390625" style="0" bestFit="1" customWidth="1"/>
    <col min="13" max="13" width="4.28125" style="0" bestFit="1" customWidth="1"/>
    <col min="14" max="14" width="29.28125" style="0" bestFit="1" customWidth="1"/>
  </cols>
  <sheetData>
    <row r="1" spans="1:14" ht="21">
      <c r="A1" s="68" t="str">
        <f>Listing!B1</f>
        <v>FY13 BFS CHANGES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84"/>
    </row>
    <row r="2" spans="1:14" ht="14.25">
      <c r="A2" s="70" t="s">
        <v>169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4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4.25">
      <c r="A4" s="69" t="s">
        <v>11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4.25">
      <c r="A5" s="69"/>
      <c r="B5" s="69"/>
      <c r="C5" s="70" t="s">
        <v>16</v>
      </c>
      <c r="D5" s="70" t="s">
        <v>0</v>
      </c>
      <c r="E5" s="70" t="s">
        <v>1</v>
      </c>
      <c r="F5" s="70" t="s">
        <v>17</v>
      </c>
      <c r="G5" s="70" t="s">
        <v>2</v>
      </c>
      <c r="H5" s="70" t="s">
        <v>20</v>
      </c>
      <c r="I5" s="70" t="s">
        <v>21</v>
      </c>
      <c r="J5" s="70"/>
      <c r="K5" s="87" t="s">
        <v>173</v>
      </c>
      <c r="L5" s="87" t="s">
        <v>174</v>
      </c>
      <c r="M5" s="70"/>
      <c r="N5" s="70" t="s">
        <v>26</v>
      </c>
    </row>
    <row r="6" spans="1:14" ht="14.25">
      <c r="A6" s="71"/>
      <c r="B6" s="7" t="s">
        <v>151</v>
      </c>
      <c r="C6" s="71"/>
      <c r="D6" s="72"/>
      <c r="E6" s="72"/>
      <c r="F6" s="72"/>
      <c r="G6" s="72"/>
      <c r="H6" s="72"/>
      <c r="I6" s="73"/>
      <c r="J6" s="73"/>
      <c r="K6" s="73"/>
      <c r="L6" s="73"/>
      <c r="M6" s="73"/>
      <c r="N6" s="69"/>
    </row>
    <row r="7" spans="1:14" ht="14.25">
      <c r="A7" s="69"/>
      <c r="B7" s="74" t="s">
        <v>15</v>
      </c>
      <c r="C7" s="75"/>
      <c r="D7" s="69"/>
      <c r="E7" s="69"/>
      <c r="F7" s="69"/>
      <c r="G7" s="69"/>
      <c r="H7" s="69"/>
      <c r="I7" s="69"/>
      <c r="J7" s="69"/>
      <c r="K7" s="76"/>
      <c r="L7" s="76"/>
      <c r="M7" s="76"/>
      <c r="N7" s="69"/>
    </row>
    <row r="8" spans="1:14" ht="14.25">
      <c r="A8" s="69">
        <v>1</v>
      </c>
      <c r="B8" s="69" t="s">
        <v>9</v>
      </c>
      <c r="C8" s="69">
        <v>1</v>
      </c>
      <c r="D8" s="77">
        <v>58000</v>
      </c>
      <c r="E8" s="78" t="s">
        <v>50</v>
      </c>
      <c r="F8" s="79" t="s">
        <v>3</v>
      </c>
      <c r="G8" s="77">
        <v>40</v>
      </c>
      <c r="H8" s="69" t="s">
        <v>27</v>
      </c>
      <c r="I8" s="69"/>
      <c r="J8" s="69"/>
      <c r="K8" s="86">
        <v>100000</v>
      </c>
      <c r="L8" s="76"/>
      <c r="M8" s="76" t="s">
        <v>18</v>
      </c>
      <c r="N8" s="69" t="s">
        <v>136</v>
      </c>
    </row>
    <row r="9" spans="1:14" ht="14.25">
      <c r="A9" s="69">
        <f>1+A8</f>
        <v>2</v>
      </c>
      <c r="B9" s="69" t="s">
        <v>9</v>
      </c>
      <c r="C9" s="69">
        <v>1</v>
      </c>
      <c r="D9" s="69">
        <v>39000</v>
      </c>
      <c r="E9" s="78" t="str">
        <f>E8</f>
        <v>69799</v>
      </c>
      <c r="F9" s="78" t="s">
        <v>4</v>
      </c>
      <c r="G9" s="69"/>
      <c r="H9" s="69"/>
      <c r="I9" s="69"/>
      <c r="J9" s="69"/>
      <c r="K9" s="76">
        <v>-100000</v>
      </c>
      <c r="L9" s="76"/>
      <c r="M9" s="76" t="s">
        <v>19</v>
      </c>
      <c r="N9" s="69"/>
    </row>
    <row r="10" spans="1:14" ht="14.25">
      <c r="A10" s="69">
        <f aca="true" t="shared" si="0" ref="A10:A25">1+A9</f>
        <v>3</v>
      </c>
      <c r="B10" s="69" t="s">
        <v>9</v>
      </c>
      <c r="C10" s="69">
        <v>1</v>
      </c>
      <c r="D10" s="69">
        <v>39000</v>
      </c>
      <c r="E10" s="78" t="s">
        <v>8</v>
      </c>
      <c r="F10" s="78" t="s">
        <v>4</v>
      </c>
      <c r="G10" s="69"/>
      <c r="H10" s="69"/>
      <c r="I10" s="69"/>
      <c r="J10" s="69"/>
      <c r="K10" s="76">
        <v>100000</v>
      </c>
      <c r="L10" s="76"/>
      <c r="M10" s="76" t="s">
        <v>18</v>
      </c>
      <c r="N10" s="69"/>
    </row>
    <row r="11" spans="1:14" ht="14.25">
      <c r="A11" s="69">
        <f t="shared" si="0"/>
        <v>4</v>
      </c>
      <c r="B11" s="69" t="s">
        <v>9</v>
      </c>
      <c r="C11" s="69">
        <v>1</v>
      </c>
      <c r="D11" s="69">
        <v>19790</v>
      </c>
      <c r="E11" s="78" t="s">
        <v>8</v>
      </c>
      <c r="F11" s="69">
        <v>15240</v>
      </c>
      <c r="G11" s="69"/>
      <c r="H11" s="69" t="s">
        <v>5</v>
      </c>
      <c r="I11" s="69"/>
      <c r="J11" s="69"/>
      <c r="K11" s="76">
        <v>-100000</v>
      </c>
      <c r="L11" s="76"/>
      <c r="M11" s="76" t="s">
        <v>19</v>
      </c>
      <c r="N11" s="69"/>
    </row>
    <row r="12" spans="1:14" ht="14.25">
      <c r="A12" s="69">
        <f t="shared" si="0"/>
        <v>5</v>
      </c>
      <c r="B12" s="69"/>
      <c r="C12" s="69"/>
      <c r="D12" s="69"/>
      <c r="E12" s="78"/>
      <c r="F12" s="69"/>
      <c r="G12" s="69"/>
      <c r="H12" s="69"/>
      <c r="I12" s="69"/>
      <c r="J12" s="69"/>
      <c r="K12" s="76"/>
      <c r="L12" s="76"/>
      <c r="M12" s="76"/>
      <c r="N12" s="69"/>
    </row>
    <row r="13" spans="1:14" ht="14.25">
      <c r="A13" s="69">
        <f t="shared" si="0"/>
        <v>6</v>
      </c>
      <c r="B13" s="69" t="s">
        <v>10</v>
      </c>
      <c r="C13" s="69">
        <v>1</v>
      </c>
      <c r="D13" s="80">
        <v>34010</v>
      </c>
      <c r="E13" s="79" t="str">
        <f>E8</f>
        <v>69799</v>
      </c>
      <c r="F13" s="79" t="s">
        <v>4</v>
      </c>
      <c r="G13" s="69"/>
      <c r="H13" s="69"/>
      <c r="I13" s="69"/>
      <c r="J13" s="69"/>
      <c r="K13" s="69"/>
      <c r="L13" s="76">
        <v>100000</v>
      </c>
      <c r="M13" s="76" t="s">
        <v>18</v>
      </c>
      <c r="N13" s="69"/>
    </row>
    <row r="14" spans="1:14" ht="14.25">
      <c r="A14" s="69">
        <f t="shared" si="0"/>
        <v>7</v>
      </c>
      <c r="B14" s="69" t="s">
        <v>10</v>
      </c>
      <c r="C14" s="69">
        <v>1</v>
      </c>
      <c r="D14" s="69">
        <v>34010</v>
      </c>
      <c r="E14" s="78" t="s">
        <v>8</v>
      </c>
      <c r="F14" s="78" t="s">
        <v>4</v>
      </c>
      <c r="G14" s="69"/>
      <c r="H14" s="69"/>
      <c r="I14" s="69"/>
      <c r="J14" s="69"/>
      <c r="K14" s="69"/>
      <c r="L14" s="76">
        <v>-100000</v>
      </c>
      <c r="M14" s="76" t="s">
        <v>19</v>
      </c>
      <c r="N14" s="69"/>
    </row>
    <row r="15" spans="1:14" ht="14.25">
      <c r="A15" s="69">
        <f t="shared" si="0"/>
        <v>8</v>
      </c>
      <c r="B15" s="69" t="s">
        <v>10</v>
      </c>
      <c r="C15" s="69">
        <v>1</v>
      </c>
      <c r="D15" s="69">
        <v>23502</v>
      </c>
      <c r="E15" s="78" t="s">
        <v>8</v>
      </c>
      <c r="F15" s="78" t="s">
        <v>4</v>
      </c>
      <c r="G15" s="69"/>
      <c r="H15" s="69"/>
      <c r="I15" s="69"/>
      <c r="J15" s="69"/>
      <c r="K15" s="69"/>
      <c r="L15" s="76">
        <v>100000</v>
      </c>
      <c r="M15" s="76" t="s">
        <v>18</v>
      </c>
      <c r="N15" s="69"/>
    </row>
    <row r="16" spans="1:14" ht="14.25">
      <c r="A16" s="69">
        <f t="shared" si="0"/>
        <v>9</v>
      </c>
      <c r="B16" s="69" t="s">
        <v>10</v>
      </c>
      <c r="C16" s="69">
        <v>1</v>
      </c>
      <c r="D16" s="69">
        <v>23502</v>
      </c>
      <c r="E16" s="69" t="str">
        <f>E13</f>
        <v>69799</v>
      </c>
      <c r="F16" s="78" t="s">
        <v>4</v>
      </c>
      <c r="G16" s="69"/>
      <c r="H16" s="69"/>
      <c r="I16" s="69"/>
      <c r="J16" s="69"/>
      <c r="K16" s="69"/>
      <c r="L16" s="76">
        <v>-100000</v>
      </c>
      <c r="M16" s="76" t="s">
        <v>19</v>
      </c>
      <c r="N16" s="69"/>
    </row>
    <row r="17" spans="1:14" ht="14.25">
      <c r="A17" s="69">
        <f t="shared" si="0"/>
        <v>10</v>
      </c>
      <c r="B17" s="69"/>
      <c r="C17" s="69"/>
      <c r="D17" s="69"/>
      <c r="E17" s="69"/>
      <c r="F17" s="69"/>
      <c r="G17" s="69"/>
      <c r="H17" s="69"/>
      <c r="I17" s="69"/>
      <c r="J17" s="69"/>
      <c r="K17" s="76"/>
      <c r="L17" s="76"/>
      <c r="M17" s="76"/>
      <c r="N17" s="69"/>
    </row>
    <row r="18" spans="1:14" ht="14.25">
      <c r="A18" s="69">
        <f t="shared" si="0"/>
        <v>11</v>
      </c>
      <c r="B18" s="74" t="s">
        <v>52</v>
      </c>
      <c r="C18" s="75"/>
      <c r="D18" s="69"/>
      <c r="E18" s="69"/>
      <c r="F18" s="69"/>
      <c r="G18" s="69"/>
      <c r="H18" s="69"/>
      <c r="I18" s="69"/>
      <c r="J18" s="69"/>
      <c r="K18" s="76"/>
      <c r="L18" s="76"/>
      <c r="M18" s="76"/>
      <c r="N18" s="69"/>
    </row>
    <row r="19" spans="1:14" ht="14.25">
      <c r="A19" s="69">
        <f t="shared" si="0"/>
        <v>12</v>
      </c>
      <c r="B19" s="69" t="s">
        <v>9</v>
      </c>
      <c r="C19" s="69">
        <v>1</v>
      </c>
      <c r="D19" s="77">
        <v>58000</v>
      </c>
      <c r="E19" s="78">
        <v>69799</v>
      </c>
      <c r="F19" s="78">
        <v>45678</v>
      </c>
      <c r="G19" s="77">
        <v>68</v>
      </c>
      <c r="H19" s="69"/>
      <c r="I19" s="69"/>
      <c r="J19" s="69"/>
      <c r="K19" s="86">
        <v>50000</v>
      </c>
      <c r="L19" s="76"/>
      <c r="M19" s="76" t="s">
        <v>18</v>
      </c>
      <c r="N19" s="69" t="s">
        <v>136</v>
      </c>
    </row>
    <row r="20" spans="1:14" ht="14.25">
      <c r="A20" s="69">
        <f t="shared" si="0"/>
        <v>13</v>
      </c>
      <c r="B20" s="69" t="s">
        <v>9</v>
      </c>
      <c r="C20" s="69">
        <v>1</v>
      </c>
      <c r="D20" s="69">
        <v>39000</v>
      </c>
      <c r="E20" s="78">
        <f>E19</f>
        <v>69799</v>
      </c>
      <c r="F20" s="78" t="s">
        <v>4</v>
      </c>
      <c r="G20" s="69"/>
      <c r="H20" s="69"/>
      <c r="I20" s="69"/>
      <c r="J20" s="69"/>
      <c r="K20" s="76">
        <v>-500000</v>
      </c>
      <c r="L20" s="76"/>
      <c r="M20" s="76" t="s">
        <v>19</v>
      </c>
      <c r="N20" s="69"/>
    </row>
    <row r="21" spans="1:14" ht="14.25">
      <c r="A21" s="69">
        <f t="shared" si="0"/>
        <v>14</v>
      </c>
      <c r="B21" s="69"/>
      <c r="C21" s="69"/>
      <c r="D21" s="69"/>
      <c r="E21" s="78"/>
      <c r="F21" s="78"/>
      <c r="G21" s="69"/>
      <c r="H21" s="69"/>
      <c r="I21" s="69"/>
      <c r="J21" s="69"/>
      <c r="K21" s="76"/>
      <c r="L21" s="76"/>
      <c r="M21" s="76"/>
      <c r="N21" s="69"/>
    </row>
    <row r="22" spans="1:14" ht="14.25">
      <c r="A22" s="69">
        <f t="shared" si="0"/>
        <v>15</v>
      </c>
      <c r="B22" s="69" t="s">
        <v>10</v>
      </c>
      <c r="C22" s="69">
        <v>1</v>
      </c>
      <c r="D22" s="69">
        <v>34010</v>
      </c>
      <c r="E22" s="78">
        <f>E20</f>
        <v>69799</v>
      </c>
      <c r="F22" s="78" t="s">
        <v>4</v>
      </c>
      <c r="G22" s="69"/>
      <c r="H22" s="69"/>
      <c r="I22" s="69"/>
      <c r="J22" s="69"/>
      <c r="K22" s="76"/>
      <c r="L22" s="76">
        <f>K19</f>
        <v>50000</v>
      </c>
      <c r="M22" s="76" t="s">
        <v>18</v>
      </c>
      <c r="N22" s="69"/>
    </row>
    <row r="23" spans="1:14" ht="14.25">
      <c r="A23" s="69">
        <f t="shared" si="0"/>
        <v>16</v>
      </c>
      <c r="B23" s="69" t="s">
        <v>10</v>
      </c>
      <c r="C23" s="69">
        <v>1</v>
      </c>
      <c r="D23" s="69">
        <v>34010</v>
      </c>
      <c r="E23" s="78" t="s">
        <v>51</v>
      </c>
      <c r="F23" s="78" t="s">
        <v>4</v>
      </c>
      <c r="G23" s="69"/>
      <c r="H23" s="69"/>
      <c r="I23" s="69"/>
      <c r="J23" s="69"/>
      <c r="K23" s="76"/>
      <c r="L23" s="76">
        <f>-L22</f>
        <v>-50000</v>
      </c>
      <c r="M23" s="76" t="s">
        <v>19</v>
      </c>
      <c r="N23" s="69"/>
    </row>
    <row r="24" spans="1:14" ht="14.25">
      <c r="A24" s="69">
        <f t="shared" si="0"/>
        <v>17</v>
      </c>
      <c r="B24" s="69" t="s">
        <v>10</v>
      </c>
      <c r="C24" s="69">
        <v>1</v>
      </c>
      <c r="D24" s="69">
        <v>23502</v>
      </c>
      <c r="E24" s="78" t="str">
        <f>E23</f>
        <v>01070</v>
      </c>
      <c r="F24" s="78" t="s">
        <v>4</v>
      </c>
      <c r="G24" s="69"/>
      <c r="H24" s="69"/>
      <c r="I24" s="69"/>
      <c r="J24" s="69"/>
      <c r="K24" s="76"/>
      <c r="L24" s="76">
        <f>L22</f>
        <v>50000</v>
      </c>
      <c r="M24" s="76" t="s">
        <v>18</v>
      </c>
      <c r="N24" s="69"/>
    </row>
    <row r="25" spans="1:14" ht="14.25">
      <c r="A25" s="69">
        <f t="shared" si="0"/>
        <v>18</v>
      </c>
      <c r="B25" s="69" t="s">
        <v>10</v>
      </c>
      <c r="C25" s="69">
        <v>1</v>
      </c>
      <c r="D25" s="69">
        <v>23502</v>
      </c>
      <c r="E25" s="69">
        <f>E22</f>
        <v>69799</v>
      </c>
      <c r="F25" s="78" t="s">
        <v>4</v>
      </c>
      <c r="G25" s="69"/>
      <c r="H25" s="69"/>
      <c r="I25" s="69"/>
      <c r="J25" s="69"/>
      <c r="K25" s="76"/>
      <c r="L25" s="76">
        <f>-L24</f>
        <v>-50000</v>
      </c>
      <c r="M25" s="76" t="s">
        <v>19</v>
      </c>
      <c r="N25" s="69"/>
    </row>
    <row r="26" spans="1:14" ht="14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6"/>
      <c r="N26" s="69"/>
    </row>
    <row r="27" spans="1:14" ht="14.25">
      <c r="A27" s="81"/>
      <c r="B27" s="10" t="s">
        <v>157</v>
      </c>
      <c r="C27" s="81"/>
      <c r="D27" s="82"/>
      <c r="E27" s="82"/>
      <c r="F27" s="82"/>
      <c r="G27" s="82"/>
      <c r="H27" s="82"/>
      <c r="I27" s="83"/>
      <c r="J27" s="83"/>
      <c r="K27" s="83"/>
      <c r="L27" s="83"/>
      <c r="M27" s="83"/>
      <c r="N27" s="69"/>
    </row>
    <row r="28" spans="1:14" ht="14.25">
      <c r="A28" s="69"/>
      <c r="B28" s="74" t="s">
        <v>15</v>
      </c>
      <c r="C28" s="70"/>
      <c r="D28" s="69"/>
      <c r="E28" s="69"/>
      <c r="F28" s="69"/>
      <c r="G28" s="69"/>
      <c r="H28" s="69"/>
      <c r="I28" s="69"/>
      <c r="J28" s="69"/>
      <c r="K28" s="76"/>
      <c r="L28" s="76"/>
      <c r="M28" s="76"/>
      <c r="N28" s="69"/>
    </row>
    <row r="29" spans="1:14" ht="14.25">
      <c r="A29" s="69">
        <f>1+A25</f>
        <v>19</v>
      </c>
      <c r="B29" s="80" t="s">
        <v>24</v>
      </c>
      <c r="C29" s="69">
        <v>1</v>
      </c>
      <c r="D29" s="69">
        <v>39000</v>
      </c>
      <c r="E29" s="78" t="s">
        <v>8</v>
      </c>
      <c r="F29" s="78" t="s">
        <v>4</v>
      </c>
      <c r="G29" s="69"/>
      <c r="H29" s="69"/>
      <c r="I29" s="69"/>
      <c r="J29" s="69"/>
      <c r="K29" s="76">
        <v>100000</v>
      </c>
      <c r="L29" s="76"/>
      <c r="M29" s="76" t="s">
        <v>18</v>
      </c>
      <c r="N29" s="69" t="s">
        <v>133</v>
      </c>
    </row>
    <row r="30" spans="1:14" ht="14.25">
      <c r="A30" s="69">
        <f aca="true" t="shared" si="1" ref="A30:A40">1+A29</f>
        <v>20</v>
      </c>
      <c r="B30" s="80" t="s">
        <v>24</v>
      </c>
      <c r="C30" s="69">
        <v>1</v>
      </c>
      <c r="D30" s="69">
        <v>19790</v>
      </c>
      <c r="E30" s="78" t="s">
        <v>8</v>
      </c>
      <c r="F30" s="69">
        <v>15240</v>
      </c>
      <c r="G30" s="69"/>
      <c r="H30" s="69" t="s">
        <v>5</v>
      </c>
      <c r="I30" s="69"/>
      <c r="J30" s="69"/>
      <c r="K30" s="76">
        <v>-100000</v>
      </c>
      <c r="L30" s="76"/>
      <c r="M30" s="76" t="s">
        <v>19</v>
      </c>
      <c r="N30" s="69"/>
    </row>
    <row r="31" spans="1:14" ht="14.25">
      <c r="A31" s="69">
        <f t="shared" si="1"/>
        <v>21</v>
      </c>
      <c r="B31" s="69" t="s">
        <v>10</v>
      </c>
      <c r="C31" s="69">
        <v>1</v>
      </c>
      <c r="D31" s="77">
        <v>34010</v>
      </c>
      <c r="E31" s="78" t="s">
        <v>50</v>
      </c>
      <c r="F31" s="79">
        <v>12345</v>
      </c>
      <c r="G31" s="77" t="s">
        <v>7</v>
      </c>
      <c r="H31" s="69" t="s">
        <v>27</v>
      </c>
      <c r="I31" s="69"/>
      <c r="J31" s="69"/>
      <c r="K31" s="69"/>
      <c r="L31" s="86">
        <v>100000</v>
      </c>
      <c r="M31" s="76" t="s">
        <v>18</v>
      </c>
      <c r="N31" s="69"/>
    </row>
    <row r="32" spans="1:14" ht="14.25">
      <c r="A32" s="69">
        <f t="shared" si="1"/>
        <v>22</v>
      </c>
      <c r="B32" s="69" t="s">
        <v>10</v>
      </c>
      <c r="C32" s="69">
        <v>1</v>
      </c>
      <c r="D32" s="69">
        <v>34010</v>
      </c>
      <c r="E32" s="78" t="s">
        <v>8</v>
      </c>
      <c r="F32" s="79" t="s">
        <v>4</v>
      </c>
      <c r="G32" s="69"/>
      <c r="H32" s="69"/>
      <c r="I32" s="69"/>
      <c r="J32" s="69"/>
      <c r="K32" s="69"/>
      <c r="L32" s="76">
        <v>-100000</v>
      </c>
      <c r="M32" s="76" t="s">
        <v>19</v>
      </c>
      <c r="N32" s="69"/>
    </row>
    <row r="33" spans="1:14" ht="14.25">
      <c r="A33" s="69">
        <f t="shared" si="1"/>
        <v>23</v>
      </c>
      <c r="B33" s="69" t="s">
        <v>10</v>
      </c>
      <c r="C33" s="69">
        <v>1</v>
      </c>
      <c r="D33" s="69">
        <v>23502</v>
      </c>
      <c r="E33" s="78" t="s">
        <v>8</v>
      </c>
      <c r="F33" s="78" t="s">
        <v>4</v>
      </c>
      <c r="G33" s="69"/>
      <c r="H33" s="69"/>
      <c r="I33" s="69"/>
      <c r="J33" s="69"/>
      <c r="K33" s="69"/>
      <c r="L33" s="76">
        <v>100000</v>
      </c>
      <c r="M33" s="76" t="s">
        <v>18</v>
      </c>
      <c r="N33" s="69"/>
    </row>
    <row r="34" spans="1:14" ht="14.25">
      <c r="A34" s="69">
        <f t="shared" si="1"/>
        <v>24</v>
      </c>
      <c r="B34" s="69" t="s">
        <v>10</v>
      </c>
      <c r="C34" s="69">
        <v>1</v>
      </c>
      <c r="D34" s="69">
        <v>23502</v>
      </c>
      <c r="E34" s="69">
        <v>69799</v>
      </c>
      <c r="F34" s="78" t="s">
        <v>4</v>
      </c>
      <c r="G34" s="69"/>
      <c r="H34" s="69"/>
      <c r="I34" s="69"/>
      <c r="J34" s="69"/>
      <c r="K34" s="69"/>
      <c r="L34" s="76">
        <v>-100000</v>
      </c>
      <c r="M34" s="76" t="s">
        <v>19</v>
      </c>
      <c r="N34" s="69"/>
    </row>
    <row r="35" spans="1:14" ht="14.25">
      <c r="A35" s="69">
        <f t="shared" si="1"/>
        <v>25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4" ht="14.25">
      <c r="A36" s="69">
        <f t="shared" si="1"/>
        <v>26</v>
      </c>
      <c r="B36" s="74" t="str">
        <f>B18</f>
        <v>Transfer Type 2:  Current to Unexpended Plant with no Plant Budget Entry (e.g. repayment of campus backstopping)</v>
      </c>
      <c r="C36" s="70"/>
      <c r="D36" s="69"/>
      <c r="E36" s="69"/>
      <c r="F36" s="69"/>
      <c r="G36" s="69"/>
      <c r="H36" s="69"/>
      <c r="I36" s="69"/>
      <c r="J36" s="69"/>
      <c r="K36" s="76"/>
      <c r="L36" s="76"/>
      <c r="M36" s="76"/>
      <c r="N36" s="69"/>
    </row>
    <row r="37" spans="1:14" ht="14.25">
      <c r="A37" s="69">
        <f t="shared" si="1"/>
        <v>27</v>
      </c>
      <c r="B37" s="69" t="s">
        <v>10</v>
      </c>
      <c r="C37" s="69">
        <v>1</v>
      </c>
      <c r="D37" s="77">
        <v>34010</v>
      </c>
      <c r="E37" s="78">
        <f>E22</f>
        <v>69799</v>
      </c>
      <c r="F37" s="79">
        <v>45678</v>
      </c>
      <c r="G37" s="77" t="s">
        <v>7</v>
      </c>
      <c r="H37" s="80"/>
      <c r="I37" s="69"/>
      <c r="J37" s="69"/>
      <c r="K37" s="69"/>
      <c r="L37" s="86">
        <f>L22</f>
        <v>50000</v>
      </c>
      <c r="M37" s="76" t="s">
        <v>18</v>
      </c>
      <c r="N37" s="69" t="s">
        <v>133</v>
      </c>
    </row>
    <row r="38" spans="1:14" ht="14.25">
      <c r="A38" s="69">
        <f t="shared" si="1"/>
        <v>28</v>
      </c>
      <c r="B38" s="69" t="s">
        <v>10</v>
      </c>
      <c r="C38" s="69">
        <v>1</v>
      </c>
      <c r="D38" s="69">
        <f>D37</f>
        <v>34010</v>
      </c>
      <c r="E38" s="78" t="str">
        <f>E23</f>
        <v>01070</v>
      </c>
      <c r="F38" s="79" t="s">
        <v>4</v>
      </c>
      <c r="G38" s="69"/>
      <c r="H38" s="69"/>
      <c r="I38" s="69"/>
      <c r="J38" s="69"/>
      <c r="K38" s="69"/>
      <c r="L38" s="76">
        <f>-L37</f>
        <v>-50000</v>
      </c>
      <c r="M38" s="76" t="s">
        <v>19</v>
      </c>
      <c r="N38" s="69"/>
    </row>
    <row r="39" spans="1:14" ht="14.25">
      <c r="A39" s="69">
        <f t="shared" si="1"/>
        <v>29</v>
      </c>
      <c r="B39" s="69" t="s">
        <v>10</v>
      </c>
      <c r="C39" s="69">
        <v>1</v>
      </c>
      <c r="D39" s="69">
        <v>23502</v>
      </c>
      <c r="E39" s="78" t="str">
        <f>E38</f>
        <v>01070</v>
      </c>
      <c r="F39" s="78" t="s">
        <v>4</v>
      </c>
      <c r="G39" s="69"/>
      <c r="H39" s="69"/>
      <c r="I39" s="69"/>
      <c r="J39" s="69"/>
      <c r="K39" s="69"/>
      <c r="L39" s="76">
        <f>L37</f>
        <v>50000</v>
      </c>
      <c r="M39" s="76" t="s">
        <v>18</v>
      </c>
      <c r="N39" s="69"/>
    </row>
    <row r="40" spans="1:14" ht="14.25">
      <c r="A40" s="69">
        <f t="shared" si="1"/>
        <v>30</v>
      </c>
      <c r="B40" s="69" t="s">
        <v>10</v>
      </c>
      <c r="C40" s="69">
        <v>1</v>
      </c>
      <c r="D40" s="69">
        <v>23502</v>
      </c>
      <c r="E40" s="69">
        <f>E37</f>
        <v>69799</v>
      </c>
      <c r="F40" s="78" t="s">
        <v>4</v>
      </c>
      <c r="G40" s="69"/>
      <c r="H40" s="69"/>
      <c r="I40" s="69"/>
      <c r="J40" s="69"/>
      <c r="K40" s="69"/>
      <c r="L40" s="76">
        <f>-L39</f>
        <v>-50000</v>
      </c>
      <c r="M40" s="76" t="s">
        <v>19</v>
      </c>
      <c r="N40" s="69"/>
    </row>
    <row r="41" spans="1:14" ht="14.25">
      <c r="A41" s="69"/>
      <c r="B41" s="69"/>
      <c r="C41" s="69"/>
      <c r="D41" s="69"/>
      <c r="E41" s="69"/>
      <c r="F41" s="78"/>
      <c r="G41" s="69"/>
      <c r="H41" s="69"/>
      <c r="I41" s="69"/>
      <c r="J41" s="69"/>
      <c r="K41" s="69"/>
      <c r="L41" s="76"/>
      <c r="M41" s="69"/>
      <c r="N41" s="69"/>
    </row>
    <row r="42" spans="1:14" ht="14.25">
      <c r="A42" s="69"/>
      <c r="B42" s="69" t="s">
        <v>53</v>
      </c>
      <c r="C42" s="69" t="s">
        <v>134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1:14" ht="14.25">
      <c r="A43" s="69"/>
      <c r="B43" s="69"/>
      <c r="C43" s="69" t="s">
        <v>135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</sheetData>
  <sheetProtection/>
  <printOptions/>
  <pageMargins left="0.7" right="0.7" top="0.37" bottom="0.43" header="0.3" footer="0.3"/>
  <pageSetup fitToHeight="1" fitToWidth="1" horizontalDpi="600" verticalDpi="600" orientation="landscape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pane xSplit="2" ySplit="5" topLeftCell="E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9" sqref="A9:A11"/>
    </sheetView>
  </sheetViews>
  <sheetFormatPr defaultColWidth="9.140625" defaultRowHeight="15"/>
  <cols>
    <col min="2" max="2" width="18.57421875" style="0" customWidth="1"/>
    <col min="3" max="3" width="5.00390625" style="0" customWidth="1"/>
    <col min="4" max="6" width="9.140625" style="2" customWidth="1"/>
    <col min="7" max="9" width="6.8515625" style="2" customWidth="1"/>
    <col min="11" max="11" width="11.28125" style="0" customWidth="1"/>
    <col min="12" max="12" width="9.7109375" style="0" bestFit="1" customWidth="1"/>
    <col min="13" max="13" width="4.28125" style="0" bestFit="1" customWidth="1"/>
    <col min="14" max="14" width="29.28125" style="0" bestFit="1" customWidth="1"/>
  </cols>
  <sheetData>
    <row r="1" spans="1:14" ht="21">
      <c r="A1" s="57" t="str">
        <f>Listing!B1</f>
        <v>FY13 BFS CHANGES</v>
      </c>
      <c r="N1" s="84"/>
    </row>
    <row r="2" spans="1:9" ht="14.25">
      <c r="A2" s="5" t="s">
        <v>168</v>
      </c>
      <c r="C2" s="2"/>
      <c r="F2"/>
      <c r="G2"/>
      <c r="H2"/>
      <c r="I2"/>
    </row>
    <row r="4" ht="14.25">
      <c r="A4" t="s">
        <v>11</v>
      </c>
    </row>
    <row r="5" spans="3:14" ht="14.25">
      <c r="C5" s="6" t="s">
        <v>16</v>
      </c>
      <c r="D5" s="5" t="s">
        <v>0</v>
      </c>
      <c r="E5" s="5" t="s">
        <v>1</v>
      </c>
      <c r="F5" s="5" t="s">
        <v>17</v>
      </c>
      <c r="G5" s="5" t="s">
        <v>2</v>
      </c>
      <c r="H5" s="5" t="s">
        <v>20</v>
      </c>
      <c r="I5" s="5" t="s">
        <v>21</v>
      </c>
      <c r="J5" s="6"/>
      <c r="K5" s="87" t="s">
        <v>173</v>
      </c>
      <c r="L5" s="87" t="s">
        <v>174</v>
      </c>
      <c r="M5" s="6"/>
      <c r="N5" s="6" t="s">
        <v>26</v>
      </c>
    </row>
    <row r="6" spans="1:13" ht="14.25">
      <c r="A6" s="7"/>
      <c r="B6" s="7" t="s">
        <v>151</v>
      </c>
      <c r="C6" s="7"/>
      <c r="D6" s="8"/>
      <c r="E6" s="8"/>
      <c r="F6" s="8"/>
      <c r="G6" s="8"/>
      <c r="H6" s="8"/>
      <c r="I6" s="9"/>
      <c r="J6" s="9"/>
      <c r="K6" s="9"/>
      <c r="L6" s="9"/>
      <c r="M6" s="9"/>
    </row>
    <row r="7" spans="2:13" ht="14.25">
      <c r="B7" s="13"/>
      <c r="C7" s="4"/>
      <c r="K7" s="1"/>
      <c r="L7" s="1"/>
      <c r="M7" s="1"/>
    </row>
    <row r="8" spans="1:14" ht="14.25">
      <c r="A8" s="15">
        <v>1</v>
      </c>
      <c r="B8" t="s">
        <v>9</v>
      </c>
      <c r="C8" s="2">
        <v>1</v>
      </c>
      <c r="D8" s="2">
        <v>58000</v>
      </c>
      <c r="E8" s="3" t="s">
        <v>50</v>
      </c>
      <c r="F8" s="3" t="s">
        <v>3</v>
      </c>
      <c r="G8" s="2">
        <v>40</v>
      </c>
      <c r="H8" s="2" t="s">
        <v>27</v>
      </c>
      <c r="I8" s="2" t="s">
        <v>28</v>
      </c>
      <c r="K8" s="1">
        <v>100000</v>
      </c>
      <c r="L8" s="1"/>
      <c r="M8" s="1" t="s">
        <v>18</v>
      </c>
      <c r="N8" t="s">
        <v>152</v>
      </c>
    </row>
    <row r="9" spans="1:13" ht="14.25">
      <c r="A9" s="15">
        <f aca="true" t="shared" si="0" ref="A9:A14">1+A8</f>
        <v>2</v>
      </c>
      <c r="B9" t="s">
        <v>9</v>
      </c>
      <c r="C9" s="2">
        <v>1</v>
      </c>
      <c r="D9" s="2">
        <v>39000</v>
      </c>
      <c r="E9" s="3" t="str">
        <f>E8</f>
        <v>69799</v>
      </c>
      <c r="F9" s="3" t="s">
        <v>4</v>
      </c>
      <c r="K9" s="1">
        <v>-100000</v>
      </c>
      <c r="L9" s="1"/>
      <c r="M9" s="1" t="s">
        <v>19</v>
      </c>
    </row>
    <row r="10" spans="1:13" ht="14.25">
      <c r="A10" s="15">
        <f t="shared" si="0"/>
        <v>3</v>
      </c>
      <c r="C10" s="2"/>
      <c r="E10" s="3"/>
      <c r="F10" s="3"/>
      <c r="K10" s="1"/>
      <c r="L10" s="1"/>
      <c r="M10" s="1"/>
    </row>
    <row r="11" spans="1:13" ht="14.25">
      <c r="A11" s="15">
        <f t="shared" si="0"/>
        <v>4</v>
      </c>
      <c r="B11" t="s">
        <v>10</v>
      </c>
      <c r="C11" s="2">
        <v>1</v>
      </c>
      <c r="D11" s="2">
        <v>33100</v>
      </c>
      <c r="E11" s="3" t="str">
        <f>E9</f>
        <v>69799</v>
      </c>
      <c r="F11" s="3" t="s">
        <v>4</v>
      </c>
      <c r="K11" s="1"/>
      <c r="L11" s="1">
        <v>100000</v>
      </c>
      <c r="M11" s="1" t="s">
        <v>18</v>
      </c>
    </row>
    <row r="12" spans="1:13" ht="14.25">
      <c r="A12" s="15">
        <f t="shared" si="0"/>
        <v>5</v>
      </c>
      <c r="B12" t="s">
        <v>10</v>
      </c>
      <c r="C12" s="2">
        <v>1</v>
      </c>
      <c r="D12" s="2">
        <v>33100</v>
      </c>
      <c r="E12" s="3" t="s">
        <v>6</v>
      </c>
      <c r="F12" s="3" t="s">
        <v>4</v>
      </c>
      <c r="K12" s="1"/>
      <c r="L12" s="1">
        <v>-100000</v>
      </c>
      <c r="M12" s="1" t="s">
        <v>19</v>
      </c>
    </row>
    <row r="13" spans="1:13" ht="14.25">
      <c r="A13" s="15">
        <f t="shared" si="0"/>
        <v>6</v>
      </c>
      <c r="B13" t="s">
        <v>10</v>
      </c>
      <c r="C13" s="2">
        <v>1</v>
      </c>
      <c r="D13" s="2">
        <v>23502</v>
      </c>
      <c r="E13" s="3" t="s">
        <v>6</v>
      </c>
      <c r="F13" s="3" t="s">
        <v>4</v>
      </c>
      <c r="K13" s="1"/>
      <c r="L13" s="1">
        <v>100000</v>
      </c>
      <c r="M13" s="1" t="s">
        <v>18</v>
      </c>
    </row>
    <row r="14" spans="1:13" ht="14.25">
      <c r="A14" s="15">
        <f t="shared" si="0"/>
        <v>7</v>
      </c>
      <c r="B14" t="s">
        <v>10</v>
      </c>
      <c r="C14" s="2">
        <v>1</v>
      </c>
      <c r="D14" s="2">
        <v>23502</v>
      </c>
      <c r="E14" s="2" t="str">
        <f>E11</f>
        <v>69799</v>
      </c>
      <c r="F14" s="3" t="s">
        <v>4</v>
      </c>
      <c r="K14" s="1"/>
      <c r="L14" s="1">
        <v>-100000</v>
      </c>
      <c r="M14" s="1" t="s">
        <v>19</v>
      </c>
    </row>
    <row r="15" ht="14.25">
      <c r="M15" s="1"/>
    </row>
    <row r="16" spans="1:13" ht="14.25">
      <c r="A16" s="10"/>
      <c r="B16" s="10" t="s">
        <v>157</v>
      </c>
      <c r="C16" s="10"/>
      <c r="D16" s="11"/>
      <c r="E16" s="11"/>
      <c r="F16" s="11"/>
      <c r="G16" s="11"/>
      <c r="H16" s="11"/>
      <c r="I16" s="12"/>
      <c r="J16" s="12"/>
      <c r="K16" s="12"/>
      <c r="L16" s="12"/>
      <c r="M16" s="12"/>
    </row>
    <row r="17" spans="2:13" ht="14.25">
      <c r="B17" s="13"/>
      <c r="C17" s="6"/>
      <c r="K17" s="1"/>
      <c r="L17" s="1"/>
      <c r="M17" s="1"/>
    </row>
    <row r="18" spans="1:14" ht="14.25">
      <c r="A18" s="15">
        <f>1+A14</f>
        <v>8</v>
      </c>
      <c r="B18" t="s">
        <v>10</v>
      </c>
      <c r="C18" s="2">
        <v>1</v>
      </c>
      <c r="D18" s="24">
        <v>33100</v>
      </c>
      <c r="E18" s="3" t="str">
        <f>E11</f>
        <v>69799</v>
      </c>
      <c r="F18" s="26">
        <v>12345</v>
      </c>
      <c r="G18" s="24" t="s">
        <v>7</v>
      </c>
      <c r="H18" s="28" t="s">
        <v>27</v>
      </c>
      <c r="I18" s="28" t="s">
        <v>28</v>
      </c>
      <c r="L18" s="1">
        <v>100000</v>
      </c>
      <c r="M18" s="1" t="s">
        <v>18</v>
      </c>
      <c r="N18" t="s">
        <v>133</v>
      </c>
    </row>
    <row r="19" spans="1:13" ht="14.25">
      <c r="A19" s="15">
        <f>1+A18</f>
        <v>9</v>
      </c>
      <c r="B19" t="s">
        <v>10</v>
      </c>
      <c r="C19" s="2">
        <v>1</v>
      </c>
      <c r="D19" s="2">
        <f>D18</f>
        <v>33100</v>
      </c>
      <c r="E19" s="3" t="str">
        <f>E12</f>
        <v>01737</v>
      </c>
      <c r="F19" s="26" t="s">
        <v>4</v>
      </c>
      <c r="L19" s="1">
        <v>-100000</v>
      </c>
      <c r="M19" s="1" t="s">
        <v>19</v>
      </c>
    </row>
    <row r="20" spans="1:13" ht="14.25">
      <c r="A20" s="15">
        <f>1+A19</f>
        <v>10</v>
      </c>
      <c r="B20" t="s">
        <v>10</v>
      </c>
      <c r="C20" s="2">
        <v>1</v>
      </c>
      <c r="D20" s="2">
        <v>23502</v>
      </c>
      <c r="E20" s="3" t="str">
        <f>E19</f>
        <v>01737</v>
      </c>
      <c r="F20" s="3" t="s">
        <v>4</v>
      </c>
      <c r="L20" s="1">
        <v>100000</v>
      </c>
      <c r="M20" s="1" t="s">
        <v>18</v>
      </c>
    </row>
    <row r="21" spans="1:13" ht="14.25">
      <c r="A21" s="15">
        <f>1+A20</f>
        <v>11</v>
      </c>
      <c r="B21" t="s">
        <v>10</v>
      </c>
      <c r="C21" s="2">
        <v>1</v>
      </c>
      <c r="D21" s="2">
        <v>23502</v>
      </c>
      <c r="E21" s="2" t="str">
        <f>E18</f>
        <v>69799</v>
      </c>
      <c r="F21" s="3" t="s">
        <v>4</v>
      </c>
      <c r="L21" s="1">
        <v>-100000</v>
      </c>
      <c r="M21" s="1" t="s">
        <v>19</v>
      </c>
    </row>
    <row r="22" spans="3:12" ht="14.25">
      <c r="C22" s="2"/>
      <c r="F22" s="3"/>
      <c r="L22" s="1"/>
    </row>
    <row r="23" spans="2:3" ht="14.25">
      <c r="B23" s="22" t="s">
        <v>53</v>
      </c>
      <c r="C23" t="s">
        <v>134</v>
      </c>
    </row>
    <row r="24" spans="2:3" ht="14.25">
      <c r="B24" s="22"/>
      <c r="C24" t="s">
        <v>155</v>
      </c>
    </row>
    <row r="25" ht="14.25">
      <c r="C25" t="s">
        <v>153</v>
      </c>
    </row>
  </sheetData>
  <sheetProtection/>
  <printOptions/>
  <pageMargins left="0.7" right="0.7" top="0.37" bottom="0.43" header="0.3" footer="0.3"/>
  <pageSetup fitToHeight="1" fitToWidth="1" horizontalDpi="600" verticalDpi="600" orientation="landscape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F28" sqref="F28"/>
    </sheetView>
  </sheetViews>
  <sheetFormatPr defaultColWidth="9.140625" defaultRowHeight="15"/>
  <cols>
    <col min="2" max="2" width="18.57421875" style="0" customWidth="1"/>
    <col min="3" max="3" width="5.00390625" style="0" customWidth="1"/>
    <col min="4" max="6" width="9.140625" style="2" customWidth="1"/>
    <col min="7" max="9" width="6.8515625" style="2" customWidth="1"/>
    <col min="11" max="11" width="11.28125" style="0" customWidth="1"/>
    <col min="12" max="12" width="9.7109375" style="0" bestFit="1" customWidth="1"/>
    <col min="13" max="13" width="4.28125" style="0" bestFit="1" customWidth="1"/>
    <col min="14" max="14" width="31.8515625" style="0" bestFit="1" customWidth="1"/>
  </cols>
  <sheetData>
    <row r="1" spans="1:14" ht="21">
      <c r="A1" s="57" t="str">
        <f>Listing!B1</f>
        <v>FY13 BFS CHANGES</v>
      </c>
      <c r="N1" s="84"/>
    </row>
    <row r="2" spans="1:9" ht="14.25">
      <c r="A2" s="5" t="s">
        <v>167</v>
      </c>
      <c r="C2" s="2"/>
      <c r="F2"/>
      <c r="G2"/>
      <c r="H2"/>
      <c r="I2"/>
    </row>
    <row r="4" ht="14.25">
      <c r="A4" t="s">
        <v>11</v>
      </c>
    </row>
    <row r="5" spans="3:14" ht="14.25">
      <c r="C5" s="6" t="s">
        <v>16</v>
      </c>
      <c r="D5" s="5" t="s">
        <v>0</v>
      </c>
      <c r="E5" s="5" t="s">
        <v>1</v>
      </c>
      <c r="F5" s="5" t="s">
        <v>17</v>
      </c>
      <c r="G5" s="5" t="s">
        <v>2</v>
      </c>
      <c r="H5" s="5" t="s">
        <v>20</v>
      </c>
      <c r="I5" s="5" t="s">
        <v>21</v>
      </c>
      <c r="J5" s="6"/>
      <c r="K5" s="87" t="s">
        <v>173</v>
      </c>
      <c r="L5" s="87" t="s">
        <v>174</v>
      </c>
      <c r="M5" s="6"/>
      <c r="N5" s="6" t="s">
        <v>26</v>
      </c>
    </row>
    <row r="6" spans="1:13" ht="14.25">
      <c r="A6" s="7"/>
      <c r="B6" s="7" t="s">
        <v>151</v>
      </c>
      <c r="C6" s="7"/>
      <c r="D6" s="8"/>
      <c r="E6" s="8"/>
      <c r="F6" s="8"/>
      <c r="G6" s="8"/>
      <c r="H6" s="8"/>
      <c r="I6" s="9"/>
      <c r="J6" s="9"/>
      <c r="K6" s="9"/>
      <c r="L6" s="9"/>
      <c r="M6" s="9"/>
    </row>
    <row r="7" spans="2:13" ht="14.25">
      <c r="B7" s="13"/>
      <c r="C7" s="4"/>
      <c r="K7" s="1"/>
      <c r="L7" s="1"/>
      <c r="M7" s="1"/>
    </row>
    <row r="8" spans="1:14" ht="14.25">
      <c r="A8" s="15">
        <v>1</v>
      </c>
      <c r="B8" t="s">
        <v>9</v>
      </c>
      <c r="C8" s="2">
        <v>1</v>
      </c>
      <c r="D8" s="28">
        <v>54200</v>
      </c>
      <c r="E8" s="28" t="s">
        <v>55</v>
      </c>
      <c r="F8" s="26">
        <v>34567</v>
      </c>
      <c r="G8" s="28">
        <v>72</v>
      </c>
      <c r="H8" s="28" t="s">
        <v>27</v>
      </c>
      <c r="I8" s="28" t="s">
        <v>28</v>
      </c>
      <c r="K8" s="1">
        <v>6000</v>
      </c>
      <c r="L8" s="1"/>
      <c r="M8" s="1" t="s">
        <v>18</v>
      </c>
      <c r="N8" t="s">
        <v>154</v>
      </c>
    </row>
    <row r="9" spans="1:13" ht="14.25">
      <c r="A9" s="15">
        <f>1+A8</f>
        <v>2</v>
      </c>
      <c r="B9" t="s">
        <v>9</v>
      </c>
      <c r="C9" s="2">
        <v>1</v>
      </c>
      <c r="D9" s="2">
        <v>39000</v>
      </c>
      <c r="E9" s="3" t="str">
        <f>E8</f>
        <v>64xxx</v>
      </c>
      <c r="F9" s="3" t="s">
        <v>4</v>
      </c>
      <c r="G9" s="2" t="s">
        <v>7</v>
      </c>
      <c r="K9" s="1">
        <f>-K8</f>
        <v>-6000</v>
      </c>
      <c r="L9" s="1"/>
      <c r="M9" s="1" t="s">
        <v>19</v>
      </c>
    </row>
    <row r="10" spans="1:13" ht="14.25">
      <c r="A10" s="15">
        <f aca="true" t="shared" si="0" ref="A10:A18">1+A9</f>
        <v>3</v>
      </c>
      <c r="B10" t="s">
        <v>9</v>
      </c>
      <c r="C10" s="2">
        <v>1</v>
      </c>
      <c r="D10" s="2">
        <v>39000</v>
      </c>
      <c r="E10" s="2" t="s">
        <v>54</v>
      </c>
      <c r="F10" s="3" t="s">
        <v>4</v>
      </c>
      <c r="G10" s="2" t="s">
        <v>7</v>
      </c>
      <c r="K10" s="1">
        <f>K8</f>
        <v>6000</v>
      </c>
      <c r="L10" s="1"/>
      <c r="M10" s="1" t="s">
        <v>18</v>
      </c>
    </row>
    <row r="11" spans="1:13" ht="14.25">
      <c r="A11" s="15">
        <f t="shared" si="0"/>
        <v>4</v>
      </c>
      <c r="B11" t="s">
        <v>9</v>
      </c>
      <c r="C11" s="2">
        <v>1</v>
      </c>
      <c r="D11" s="2">
        <v>54200</v>
      </c>
      <c r="E11" s="3" t="str">
        <f>E10</f>
        <v>76xxx</v>
      </c>
      <c r="F11" s="3">
        <v>34568</v>
      </c>
      <c r="G11" s="2">
        <v>72</v>
      </c>
      <c r="K11" s="1">
        <f>K9</f>
        <v>-6000</v>
      </c>
      <c r="L11" s="1"/>
      <c r="M11" s="1" t="s">
        <v>19</v>
      </c>
    </row>
    <row r="12" spans="1:13" ht="14.25">
      <c r="A12" s="15">
        <f t="shared" si="0"/>
        <v>5</v>
      </c>
      <c r="C12" s="2"/>
      <c r="E12" s="3"/>
      <c r="F12" s="3"/>
      <c r="K12" s="1"/>
      <c r="L12" s="1"/>
      <c r="M12" s="1"/>
    </row>
    <row r="13" spans="1:13" ht="14.25">
      <c r="A13" s="15">
        <f t="shared" si="0"/>
        <v>6</v>
      </c>
      <c r="B13" t="s">
        <v>37</v>
      </c>
      <c r="C13" s="2">
        <v>1</v>
      </c>
      <c r="D13" s="2">
        <v>54251</v>
      </c>
      <c r="E13" s="3" t="str">
        <f>E9</f>
        <v>64xxx</v>
      </c>
      <c r="F13" s="3">
        <f>F8</f>
        <v>34567</v>
      </c>
      <c r="G13" s="2">
        <v>72</v>
      </c>
      <c r="H13" s="2" t="s">
        <v>27</v>
      </c>
      <c r="I13" s="2" t="s">
        <v>28</v>
      </c>
      <c r="K13" s="1"/>
      <c r="L13" s="1">
        <f>K8</f>
        <v>6000</v>
      </c>
      <c r="M13" s="1" t="s">
        <v>18</v>
      </c>
    </row>
    <row r="14" spans="1:13" ht="14.25">
      <c r="A14" s="15">
        <f t="shared" si="0"/>
        <v>7</v>
      </c>
      <c r="B14" t="s">
        <v>37</v>
      </c>
      <c r="C14" s="2">
        <v>1</v>
      </c>
      <c r="D14" s="2">
        <v>54252</v>
      </c>
      <c r="E14" s="3" t="str">
        <f>E13</f>
        <v>64xxx</v>
      </c>
      <c r="F14" s="3">
        <f>F13</f>
        <v>34567</v>
      </c>
      <c r="G14" s="2">
        <v>72</v>
      </c>
      <c r="K14" s="1"/>
      <c r="L14" s="1">
        <f>-L13</f>
        <v>-6000</v>
      </c>
      <c r="M14" s="1" t="s">
        <v>19</v>
      </c>
    </row>
    <row r="15" spans="1:13" ht="14.25">
      <c r="A15" s="15">
        <f t="shared" si="0"/>
        <v>8</v>
      </c>
      <c r="B15" t="s">
        <v>37</v>
      </c>
      <c r="C15" s="2">
        <v>1</v>
      </c>
      <c r="D15" s="2">
        <v>34039</v>
      </c>
      <c r="E15" s="3" t="str">
        <f>E8</f>
        <v>64xxx</v>
      </c>
      <c r="F15" s="3">
        <v>34567</v>
      </c>
      <c r="G15" s="2" t="s">
        <v>7</v>
      </c>
      <c r="H15" s="2" t="s">
        <v>7</v>
      </c>
      <c r="I15" s="2" t="s">
        <v>7</v>
      </c>
      <c r="L15" s="1">
        <f>K8</f>
        <v>6000</v>
      </c>
      <c r="M15" s="1" t="s">
        <v>18</v>
      </c>
    </row>
    <row r="16" spans="1:13" ht="14.25">
      <c r="A16" s="15">
        <f t="shared" si="0"/>
        <v>9</v>
      </c>
      <c r="B16" t="s">
        <v>37</v>
      </c>
      <c r="C16" s="2">
        <v>1</v>
      </c>
      <c r="D16" s="2">
        <v>34039</v>
      </c>
      <c r="E16" s="3" t="str">
        <f>E10</f>
        <v>76xxx</v>
      </c>
      <c r="F16" s="3">
        <v>34568</v>
      </c>
      <c r="G16" s="2" t="s">
        <v>7</v>
      </c>
      <c r="H16" s="2" t="s">
        <v>7</v>
      </c>
      <c r="I16" s="2" t="s">
        <v>7</v>
      </c>
      <c r="L16" s="1">
        <f>-L15</f>
        <v>-6000</v>
      </c>
      <c r="M16" s="1" t="s">
        <v>19</v>
      </c>
    </row>
    <row r="17" spans="1:13" ht="14.25">
      <c r="A17" s="15">
        <f t="shared" si="0"/>
        <v>10</v>
      </c>
      <c r="B17" t="s">
        <v>37</v>
      </c>
      <c r="C17" s="2">
        <v>1</v>
      </c>
      <c r="D17" s="2">
        <v>23502</v>
      </c>
      <c r="E17" s="3" t="str">
        <f>E16</f>
        <v>76xxx</v>
      </c>
      <c r="F17" s="3" t="s">
        <v>4</v>
      </c>
      <c r="L17" s="1">
        <f>L15</f>
        <v>6000</v>
      </c>
      <c r="M17" s="1" t="s">
        <v>18</v>
      </c>
    </row>
    <row r="18" spans="1:13" ht="14.25">
      <c r="A18" s="15">
        <f t="shared" si="0"/>
        <v>11</v>
      </c>
      <c r="B18" t="s">
        <v>37</v>
      </c>
      <c r="C18" s="2">
        <v>1</v>
      </c>
      <c r="D18" s="2">
        <v>23502</v>
      </c>
      <c r="E18" s="2" t="str">
        <f>E15</f>
        <v>64xxx</v>
      </c>
      <c r="F18" s="3" t="s">
        <v>4</v>
      </c>
      <c r="L18" s="1">
        <f>L16</f>
        <v>-6000</v>
      </c>
      <c r="M18" s="1" t="s">
        <v>19</v>
      </c>
    </row>
    <row r="19" ht="14.25">
      <c r="M19" s="1"/>
    </row>
    <row r="20" spans="1:13" ht="14.25">
      <c r="A20" s="10"/>
      <c r="B20" s="10" t="s">
        <v>157</v>
      </c>
      <c r="C20" s="10"/>
      <c r="D20" s="11"/>
      <c r="E20" s="11"/>
      <c r="F20" s="11"/>
      <c r="G20" s="11"/>
      <c r="H20" s="11"/>
      <c r="I20" s="12"/>
      <c r="J20" s="12"/>
      <c r="K20" s="12"/>
      <c r="L20" s="12"/>
      <c r="M20" s="12"/>
    </row>
    <row r="21" spans="2:13" ht="14.25">
      <c r="B21" s="13"/>
      <c r="C21" s="6"/>
      <c r="K21" s="1"/>
      <c r="L21" s="1"/>
      <c r="M21" s="1"/>
    </row>
    <row r="22" spans="1:14" ht="14.25">
      <c r="A22" s="15">
        <f>1+A18</f>
        <v>12</v>
      </c>
      <c r="B22" t="s">
        <v>9</v>
      </c>
      <c r="C22" s="2">
        <v>1</v>
      </c>
      <c r="D22" s="2">
        <v>39000</v>
      </c>
      <c r="E22" s="2" t="s">
        <v>54</v>
      </c>
      <c r="F22" s="3" t="s">
        <v>4</v>
      </c>
      <c r="K22" s="1">
        <v>6000</v>
      </c>
      <c r="L22" s="1"/>
      <c r="M22" s="1" t="s">
        <v>18</v>
      </c>
      <c r="N22" t="s">
        <v>138</v>
      </c>
    </row>
    <row r="23" spans="1:13" ht="14.25">
      <c r="A23" s="15">
        <f aca="true" t="shared" si="1" ref="A23:A30">1+A22</f>
        <v>13</v>
      </c>
      <c r="B23" t="s">
        <v>9</v>
      </c>
      <c r="C23" s="2">
        <v>1</v>
      </c>
      <c r="D23" s="2">
        <v>54200</v>
      </c>
      <c r="E23" s="3" t="str">
        <f>E22</f>
        <v>76xxx</v>
      </c>
      <c r="F23" s="3">
        <f>F11</f>
        <v>34568</v>
      </c>
      <c r="G23" s="2">
        <v>72</v>
      </c>
      <c r="K23" s="1">
        <f>-K22</f>
        <v>-6000</v>
      </c>
      <c r="L23" s="1"/>
      <c r="M23" s="1" t="s">
        <v>19</v>
      </c>
    </row>
    <row r="24" spans="1:13" ht="14.25">
      <c r="A24" s="15"/>
      <c r="C24" s="2"/>
      <c r="E24" s="3"/>
      <c r="F24" s="3"/>
      <c r="K24" s="1"/>
      <c r="L24" s="1"/>
      <c r="M24" s="1"/>
    </row>
    <row r="25" spans="1:13" ht="14.25">
      <c r="A25" s="15">
        <f>1+A23</f>
        <v>14</v>
      </c>
      <c r="B25" t="s">
        <v>37</v>
      </c>
      <c r="C25" s="2">
        <v>1</v>
      </c>
      <c r="D25" s="2">
        <v>54251</v>
      </c>
      <c r="E25" s="3" t="str">
        <f>E13</f>
        <v>64xxx</v>
      </c>
      <c r="F25" s="3">
        <f>F13</f>
        <v>34567</v>
      </c>
      <c r="G25" s="2">
        <v>72</v>
      </c>
      <c r="H25" s="2" t="s">
        <v>27</v>
      </c>
      <c r="I25" s="2" t="s">
        <v>28</v>
      </c>
      <c r="K25" s="1"/>
      <c r="L25" s="1">
        <f>K22</f>
        <v>6000</v>
      </c>
      <c r="M25" s="1" t="s">
        <v>18</v>
      </c>
    </row>
    <row r="26" spans="1:13" ht="14.25">
      <c r="A26" s="15">
        <f t="shared" si="1"/>
        <v>15</v>
      </c>
      <c r="B26" t="s">
        <v>37</v>
      </c>
      <c r="C26" s="2">
        <v>1</v>
      </c>
      <c r="D26" s="2">
        <v>54252</v>
      </c>
      <c r="E26" s="3" t="str">
        <f>E25</f>
        <v>64xxx</v>
      </c>
      <c r="F26" s="3">
        <f>F25</f>
        <v>34567</v>
      </c>
      <c r="G26" s="2">
        <v>72</v>
      </c>
      <c r="H26" s="2" t="s">
        <v>25</v>
      </c>
      <c r="I26" s="2" t="s">
        <v>28</v>
      </c>
      <c r="K26" s="1"/>
      <c r="L26" s="1">
        <f>-L25</f>
        <v>-6000</v>
      </c>
      <c r="M26" s="1" t="s">
        <v>19</v>
      </c>
    </row>
    <row r="27" spans="1:13" ht="14.25">
      <c r="A27" s="15">
        <f t="shared" si="1"/>
        <v>16</v>
      </c>
      <c r="B27" t="s">
        <v>37</v>
      </c>
      <c r="C27" s="2">
        <v>1</v>
      </c>
      <c r="D27" s="28">
        <v>34039</v>
      </c>
      <c r="E27" s="26" t="str">
        <f>E26</f>
        <v>64xxx</v>
      </c>
      <c r="F27" s="30">
        <f>F26</f>
        <v>34567</v>
      </c>
      <c r="G27" s="28" t="s">
        <v>7</v>
      </c>
      <c r="H27" s="24" t="s">
        <v>27</v>
      </c>
      <c r="I27" s="24" t="s">
        <v>28</v>
      </c>
      <c r="L27" s="1">
        <f>L25</f>
        <v>6000</v>
      </c>
      <c r="M27" s="1" t="s">
        <v>18</v>
      </c>
    </row>
    <row r="28" spans="1:13" ht="14.25">
      <c r="A28" s="15">
        <f t="shared" si="1"/>
        <v>17</v>
      </c>
      <c r="B28" t="s">
        <v>37</v>
      </c>
      <c r="C28" s="2">
        <v>1</v>
      </c>
      <c r="D28" s="2">
        <v>34039</v>
      </c>
      <c r="E28" s="3" t="str">
        <f>E22</f>
        <v>76xxx</v>
      </c>
      <c r="F28" s="26" t="s">
        <v>4</v>
      </c>
      <c r="G28" s="2" t="s">
        <v>7</v>
      </c>
      <c r="H28" s="2" t="s">
        <v>7</v>
      </c>
      <c r="I28" s="2" t="s">
        <v>7</v>
      </c>
      <c r="L28" s="1">
        <f>-L27</f>
        <v>-6000</v>
      </c>
      <c r="M28" s="1" t="s">
        <v>19</v>
      </c>
    </row>
    <row r="29" spans="1:13" ht="14.25">
      <c r="A29" s="15">
        <f t="shared" si="1"/>
        <v>18</v>
      </c>
      <c r="B29" t="s">
        <v>37</v>
      </c>
      <c r="C29" s="2">
        <v>1</v>
      </c>
      <c r="D29" s="2">
        <v>23502</v>
      </c>
      <c r="E29" s="3" t="str">
        <f>E28</f>
        <v>76xxx</v>
      </c>
      <c r="F29" s="3" t="s">
        <v>4</v>
      </c>
      <c r="L29" s="1">
        <f>L27</f>
        <v>6000</v>
      </c>
      <c r="M29" s="1" t="s">
        <v>18</v>
      </c>
    </row>
    <row r="30" spans="1:13" ht="14.25">
      <c r="A30" s="15">
        <f t="shared" si="1"/>
        <v>19</v>
      </c>
      <c r="B30" t="s">
        <v>37</v>
      </c>
      <c r="C30" s="2">
        <v>1</v>
      </c>
      <c r="D30" s="2">
        <v>23502</v>
      </c>
      <c r="E30" s="2" t="str">
        <f>E27</f>
        <v>64xxx</v>
      </c>
      <c r="F30" s="3" t="s">
        <v>4</v>
      </c>
      <c r="L30" s="1">
        <f>L28</f>
        <v>-6000</v>
      </c>
      <c r="M30" s="1" t="s">
        <v>19</v>
      </c>
    </row>
    <row r="31" spans="3:12" ht="14.25">
      <c r="C31" s="2"/>
      <c r="F31" s="3"/>
      <c r="L31" s="1"/>
    </row>
    <row r="32" spans="3:12" ht="14.25">
      <c r="C32" s="2"/>
      <c r="F32" s="3"/>
      <c r="L32" s="1"/>
    </row>
    <row r="33" spans="3:12" ht="14.25">
      <c r="C33" s="2"/>
      <c r="F33" s="3"/>
      <c r="L33" s="1"/>
    </row>
    <row r="34" spans="3:12" ht="14.25">
      <c r="C34" s="2"/>
      <c r="F34" s="3"/>
      <c r="L34" s="1"/>
    </row>
    <row r="35" spans="3:12" ht="14.25">
      <c r="C35" s="2"/>
      <c r="F35" s="3"/>
      <c r="L35" s="1"/>
    </row>
    <row r="36" spans="2:3" ht="14.25">
      <c r="B36" s="22" t="s">
        <v>53</v>
      </c>
      <c r="C36" t="s">
        <v>137</v>
      </c>
    </row>
    <row r="37" spans="2:3" ht="14.25">
      <c r="B37" s="22"/>
      <c r="C37" t="s">
        <v>155</v>
      </c>
    </row>
    <row r="38" ht="14.25">
      <c r="C38" s="89" t="s">
        <v>153</v>
      </c>
    </row>
  </sheetData>
  <sheetProtection/>
  <hyperlinks>
    <hyperlink ref="C38" r:id="rId1" display="http://controller.berkeley.edu/generalaccounting/PoliciesProcedures/TransferPlantFunds.htm"/>
  </hyperlinks>
  <printOptions/>
  <pageMargins left="0.7" right="0.7" top="0.37" bottom="0.43" header="0.3" footer="0.3"/>
  <pageSetup fitToHeight="1" fitToWidth="1" horizontalDpi="600" verticalDpi="600" orientation="landscape" scale="83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C24" sqref="C24"/>
    </sheetView>
  </sheetViews>
  <sheetFormatPr defaultColWidth="9.140625" defaultRowHeight="15"/>
  <cols>
    <col min="2" max="2" width="18.57421875" style="0" customWidth="1"/>
    <col min="3" max="3" width="5.00390625" style="0" customWidth="1"/>
    <col min="4" max="6" width="9.140625" style="2" customWidth="1"/>
    <col min="7" max="9" width="6.8515625" style="2" customWidth="1"/>
    <col min="11" max="11" width="11.28125" style="0" customWidth="1"/>
    <col min="12" max="12" width="9.7109375" style="0" bestFit="1" customWidth="1"/>
    <col min="13" max="13" width="4.28125" style="0" bestFit="1" customWidth="1"/>
    <col min="14" max="14" width="29.28125" style="0" bestFit="1" customWidth="1"/>
  </cols>
  <sheetData>
    <row r="1" spans="1:14" ht="21">
      <c r="A1" s="57" t="str">
        <f>Listing!B1</f>
        <v>FY13 BFS CHANGES</v>
      </c>
      <c r="N1" s="84"/>
    </row>
    <row r="2" spans="1:9" ht="14.25">
      <c r="A2" s="5" t="s">
        <v>166</v>
      </c>
      <c r="C2" s="2"/>
      <c r="F2"/>
      <c r="G2"/>
      <c r="H2"/>
      <c r="I2"/>
    </row>
    <row r="4" ht="14.25">
      <c r="A4" t="s">
        <v>11</v>
      </c>
    </row>
    <row r="5" spans="3:14" ht="14.25">
      <c r="C5" s="6" t="s">
        <v>16</v>
      </c>
      <c r="D5" s="5" t="s">
        <v>0</v>
      </c>
      <c r="E5" s="5" t="s">
        <v>1</v>
      </c>
      <c r="F5" s="5" t="s">
        <v>17</v>
      </c>
      <c r="G5" s="5" t="s">
        <v>2</v>
      </c>
      <c r="H5" s="5" t="s">
        <v>20</v>
      </c>
      <c r="I5" s="5" t="s">
        <v>21</v>
      </c>
      <c r="J5" s="6"/>
      <c r="K5" s="87" t="s">
        <v>173</v>
      </c>
      <c r="L5" s="87" t="s">
        <v>174</v>
      </c>
      <c r="M5" s="6"/>
      <c r="N5" s="6" t="s">
        <v>26</v>
      </c>
    </row>
    <row r="6" spans="1:13" ht="14.25">
      <c r="A6" s="7"/>
      <c r="B6" s="7" t="s">
        <v>151</v>
      </c>
      <c r="C6" s="7"/>
      <c r="D6" s="8"/>
      <c r="E6" s="8"/>
      <c r="F6" s="8"/>
      <c r="G6" s="8"/>
      <c r="H6" s="8"/>
      <c r="I6" s="9"/>
      <c r="J6" s="9"/>
      <c r="K6" s="9"/>
      <c r="L6" s="9"/>
      <c r="M6" s="9"/>
    </row>
    <row r="7" spans="2:13" ht="14.25">
      <c r="B7" s="13"/>
      <c r="C7" s="4"/>
      <c r="K7" s="1"/>
      <c r="L7" s="1"/>
      <c r="M7" s="1"/>
    </row>
    <row r="8" spans="1:14" ht="14.25">
      <c r="A8" s="15">
        <v>1</v>
      </c>
      <c r="B8" t="s">
        <v>9</v>
      </c>
      <c r="C8" s="2">
        <v>1</v>
      </c>
      <c r="D8" s="2">
        <v>58000</v>
      </c>
      <c r="E8" s="2" t="s">
        <v>56</v>
      </c>
      <c r="F8" s="3" t="s">
        <v>3</v>
      </c>
      <c r="G8" s="2" t="s">
        <v>29</v>
      </c>
      <c r="H8" s="2" t="s">
        <v>27</v>
      </c>
      <c r="I8" s="2" t="s">
        <v>28</v>
      </c>
      <c r="K8" s="1">
        <v>250000</v>
      </c>
      <c r="L8" s="1"/>
      <c r="M8" s="1" t="s">
        <v>18</v>
      </c>
      <c r="N8" t="s">
        <v>138</v>
      </c>
    </row>
    <row r="9" spans="1:13" ht="14.25">
      <c r="A9" s="15">
        <f>1+A8</f>
        <v>2</v>
      </c>
      <c r="B9" t="s">
        <v>9</v>
      </c>
      <c r="C9" s="2">
        <v>1</v>
      </c>
      <c r="D9" s="2">
        <v>39000</v>
      </c>
      <c r="E9" s="3" t="str">
        <f>E8</f>
        <v>43xxx</v>
      </c>
      <c r="F9" s="3" t="s">
        <v>4</v>
      </c>
      <c r="K9" s="1">
        <f>-K8</f>
        <v>-250000</v>
      </c>
      <c r="L9" s="1"/>
      <c r="M9" s="1" t="s">
        <v>19</v>
      </c>
    </row>
    <row r="10" spans="1:13" ht="14.25">
      <c r="A10" s="15">
        <f>1+A9</f>
        <v>3</v>
      </c>
      <c r="B10" t="s">
        <v>37</v>
      </c>
      <c r="C10" s="2">
        <v>1</v>
      </c>
      <c r="D10" s="2">
        <v>34009</v>
      </c>
      <c r="E10" s="3" t="str">
        <f>E9</f>
        <v>43xxx</v>
      </c>
      <c r="F10" s="3" t="s">
        <v>4</v>
      </c>
      <c r="K10" s="1"/>
      <c r="L10" s="1">
        <f>K8</f>
        <v>250000</v>
      </c>
      <c r="M10" s="1" t="s">
        <v>18</v>
      </c>
    </row>
    <row r="11" spans="1:13" ht="14.25">
      <c r="A11" s="15">
        <f>1+A10</f>
        <v>4</v>
      </c>
      <c r="B11" t="s">
        <v>37</v>
      </c>
      <c r="C11" s="2">
        <v>1</v>
      </c>
      <c r="D11" s="2">
        <f>D10</f>
        <v>34009</v>
      </c>
      <c r="E11" s="2" t="s">
        <v>57</v>
      </c>
      <c r="F11" s="3" t="s">
        <v>4</v>
      </c>
      <c r="K11" s="1"/>
      <c r="L11" s="1">
        <f>-L10</f>
        <v>-250000</v>
      </c>
      <c r="M11" s="1" t="s">
        <v>19</v>
      </c>
    </row>
    <row r="12" spans="1:13" ht="14.25">
      <c r="A12" s="15">
        <f>1+A11</f>
        <v>5</v>
      </c>
      <c r="B12" t="s">
        <v>37</v>
      </c>
      <c r="C12" s="2">
        <v>1</v>
      </c>
      <c r="D12" s="2">
        <v>23502</v>
      </c>
      <c r="E12" s="3" t="str">
        <f>E11</f>
        <v>02xxx</v>
      </c>
      <c r="F12" s="3" t="s">
        <v>4</v>
      </c>
      <c r="K12" s="1"/>
      <c r="L12" s="1">
        <f>L10</f>
        <v>250000</v>
      </c>
      <c r="M12" s="1" t="s">
        <v>18</v>
      </c>
    </row>
    <row r="13" spans="1:13" ht="14.25">
      <c r="A13" s="15">
        <f>1+A12</f>
        <v>6</v>
      </c>
      <c r="B13" t="s">
        <v>37</v>
      </c>
      <c r="C13" s="2">
        <v>1</v>
      </c>
      <c r="D13" s="2">
        <v>23502</v>
      </c>
      <c r="E13" s="2" t="str">
        <f>E10</f>
        <v>43xxx</v>
      </c>
      <c r="F13" s="3" t="s">
        <v>4</v>
      </c>
      <c r="K13" s="1"/>
      <c r="L13" s="1">
        <f>-L12</f>
        <v>-250000</v>
      </c>
      <c r="M13" s="1" t="s">
        <v>19</v>
      </c>
    </row>
    <row r="14" ht="14.25">
      <c r="M14" s="1"/>
    </row>
    <row r="15" spans="1:13" ht="14.25">
      <c r="A15" s="10"/>
      <c r="B15" s="10" t="s">
        <v>157</v>
      </c>
      <c r="C15" s="10"/>
      <c r="D15" s="11"/>
      <c r="E15" s="11"/>
      <c r="F15" s="11"/>
      <c r="G15" s="11"/>
      <c r="H15" s="11"/>
      <c r="I15" s="12"/>
      <c r="J15" s="12"/>
      <c r="K15" s="12"/>
      <c r="L15" s="12"/>
      <c r="M15" s="12"/>
    </row>
    <row r="16" spans="2:13" ht="14.25">
      <c r="B16" s="13"/>
      <c r="C16" s="6"/>
      <c r="K16" s="1"/>
      <c r="L16" s="1"/>
      <c r="M16" s="1"/>
    </row>
    <row r="17" spans="1:14" ht="14.25">
      <c r="A17" s="15">
        <f>1+A13</f>
        <v>7</v>
      </c>
      <c r="B17" t="s">
        <v>37</v>
      </c>
      <c r="C17" s="2">
        <v>1</v>
      </c>
      <c r="D17" s="24">
        <v>34009</v>
      </c>
      <c r="E17" s="3" t="str">
        <f>E10</f>
        <v>43xxx</v>
      </c>
      <c r="F17" s="30">
        <v>12345</v>
      </c>
      <c r="G17" s="66" t="s">
        <v>7</v>
      </c>
      <c r="H17" s="28" t="str">
        <f>H8</f>
        <v>yyyyy</v>
      </c>
      <c r="I17" s="85" t="str">
        <f>I8</f>
        <v>zzzzz</v>
      </c>
      <c r="L17" s="29">
        <v>250000</v>
      </c>
      <c r="M17" s="1" t="s">
        <v>18</v>
      </c>
      <c r="N17" t="s">
        <v>138</v>
      </c>
    </row>
    <row r="18" spans="1:13" ht="14.25">
      <c r="A18" s="15">
        <f>1+A17</f>
        <v>8</v>
      </c>
      <c r="B18" t="s">
        <v>37</v>
      </c>
      <c r="C18" s="2">
        <v>1</v>
      </c>
      <c r="D18" s="2">
        <f>D17</f>
        <v>34009</v>
      </c>
      <c r="E18" s="3" t="str">
        <f>E11</f>
        <v>02xxx</v>
      </c>
      <c r="F18" s="26" t="s">
        <v>4</v>
      </c>
      <c r="L18" s="1">
        <f>-L17</f>
        <v>-250000</v>
      </c>
      <c r="M18" s="1" t="s">
        <v>19</v>
      </c>
    </row>
    <row r="19" spans="1:13" ht="14.25">
      <c r="A19" s="15">
        <f>1+A18</f>
        <v>9</v>
      </c>
      <c r="B19" t="s">
        <v>37</v>
      </c>
      <c r="C19" s="2">
        <v>1</v>
      </c>
      <c r="D19" s="2">
        <v>23502</v>
      </c>
      <c r="E19" s="3" t="str">
        <f>E18</f>
        <v>02xxx</v>
      </c>
      <c r="F19" s="3" t="s">
        <v>4</v>
      </c>
      <c r="L19" s="1">
        <f>L17</f>
        <v>250000</v>
      </c>
      <c r="M19" s="1" t="s">
        <v>18</v>
      </c>
    </row>
    <row r="20" spans="1:13" ht="14.25">
      <c r="A20" s="15">
        <f>1+A19</f>
        <v>10</v>
      </c>
      <c r="B20" t="s">
        <v>37</v>
      </c>
      <c r="C20" s="2">
        <v>1</v>
      </c>
      <c r="D20" s="2">
        <v>23502</v>
      </c>
      <c r="E20" s="2" t="str">
        <f>E17</f>
        <v>43xxx</v>
      </c>
      <c r="F20" s="3" t="s">
        <v>4</v>
      </c>
      <c r="L20" s="1">
        <f>-L19</f>
        <v>-250000</v>
      </c>
      <c r="M20" s="1" t="s">
        <v>19</v>
      </c>
    </row>
    <row r="21" spans="3:12" ht="14.25">
      <c r="C21" s="2"/>
      <c r="F21" s="3"/>
      <c r="L21" s="1"/>
    </row>
    <row r="22" spans="2:3" ht="14.25">
      <c r="B22" s="22" t="s">
        <v>53</v>
      </c>
      <c r="C22" t="s">
        <v>137</v>
      </c>
    </row>
    <row r="23" spans="2:3" ht="14.25">
      <c r="B23" s="22"/>
      <c r="C23" t="s">
        <v>183</v>
      </c>
    </row>
    <row r="26" ht="14.25">
      <c r="B26" s="65"/>
    </row>
  </sheetData>
  <sheetProtection/>
  <printOptions/>
  <pageMargins left="0.7" right="0.7" top="0.37" bottom="0.43" header="0.3" footer="0.3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zoomScalePageLayoutView="0" workbookViewId="0" topLeftCell="A1">
      <pane xSplit="2" ySplit="5" topLeftCell="C19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N40" sqref="N40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5.00390625" style="0" customWidth="1"/>
    <col min="4" max="6" width="9.140625" style="2" customWidth="1"/>
    <col min="7" max="7" width="5.57421875" style="2" bestFit="1" customWidth="1"/>
    <col min="8" max="8" width="6.8515625" style="2" customWidth="1"/>
    <col min="9" max="9" width="6.7109375" style="2" bestFit="1" customWidth="1"/>
    <col min="10" max="10" width="4.421875" style="0" customWidth="1"/>
    <col min="11" max="11" width="11.28125" style="0" customWidth="1"/>
    <col min="12" max="12" width="11.28125" style="0" bestFit="1" customWidth="1"/>
    <col min="13" max="13" width="4.28125" style="0" bestFit="1" customWidth="1"/>
    <col min="14" max="14" width="26.421875" style="0" bestFit="1" customWidth="1"/>
  </cols>
  <sheetData>
    <row r="1" spans="1:14" ht="21">
      <c r="A1" s="57" t="str">
        <f>Listing!B1</f>
        <v>FY13 BFS CHANGES</v>
      </c>
      <c r="N1" s="84"/>
    </row>
    <row r="2" spans="1:9" ht="14.25">
      <c r="A2" s="5" t="s">
        <v>102</v>
      </c>
      <c r="C2" s="2"/>
      <c r="F2"/>
      <c r="G2"/>
      <c r="H2"/>
      <c r="I2"/>
    </row>
    <row r="4" ht="14.25">
      <c r="B4" t="s">
        <v>11</v>
      </c>
    </row>
    <row r="5" spans="3:14" ht="14.25">
      <c r="C5" s="6" t="s">
        <v>16</v>
      </c>
      <c r="D5" s="5" t="s">
        <v>0</v>
      </c>
      <c r="E5" s="5" t="s">
        <v>1</v>
      </c>
      <c r="F5" s="5" t="s">
        <v>17</v>
      </c>
      <c r="G5" s="5" t="s">
        <v>2</v>
      </c>
      <c r="H5" s="5" t="s">
        <v>20</v>
      </c>
      <c r="I5" s="5" t="s">
        <v>21</v>
      </c>
      <c r="J5" s="6"/>
      <c r="K5" s="87" t="s">
        <v>173</v>
      </c>
      <c r="L5" s="87" t="s">
        <v>174</v>
      </c>
      <c r="M5" s="6"/>
      <c r="N5" s="6" t="s">
        <v>26</v>
      </c>
    </row>
    <row r="6" spans="1:13" ht="14.25">
      <c r="A6" s="8"/>
      <c r="B6" s="7" t="s">
        <v>151</v>
      </c>
      <c r="C6" s="7"/>
      <c r="D6" s="8"/>
      <c r="E6" s="8"/>
      <c r="F6" s="8"/>
      <c r="G6" s="8"/>
      <c r="H6" s="8"/>
      <c r="I6" s="9"/>
      <c r="J6" s="9"/>
      <c r="K6" s="9"/>
      <c r="L6" s="9"/>
      <c r="M6" s="9"/>
    </row>
    <row r="7" spans="2:13" ht="14.25">
      <c r="B7" s="13" t="s">
        <v>39</v>
      </c>
      <c r="C7" s="4"/>
      <c r="K7" s="1"/>
      <c r="L7" s="1"/>
      <c r="M7" s="1"/>
    </row>
    <row r="8" spans="1:14" ht="14.25">
      <c r="A8" s="15">
        <v>1</v>
      </c>
      <c r="B8" t="s">
        <v>35</v>
      </c>
      <c r="C8" s="2">
        <v>1</v>
      </c>
      <c r="D8" s="2">
        <v>60360</v>
      </c>
      <c r="E8" s="3">
        <v>19942</v>
      </c>
      <c r="F8" s="3" t="s">
        <v>23</v>
      </c>
      <c r="G8" s="2">
        <v>80</v>
      </c>
      <c r="K8" s="60">
        <v>3000000</v>
      </c>
      <c r="L8" s="59"/>
      <c r="M8" s="1" t="s">
        <v>18</v>
      </c>
      <c r="N8" t="s">
        <v>121</v>
      </c>
    </row>
    <row r="9" spans="1:13" ht="14.25">
      <c r="A9" s="15">
        <f>A8+1</f>
        <v>2</v>
      </c>
      <c r="B9" t="s">
        <v>35</v>
      </c>
      <c r="C9" s="28">
        <v>1</v>
      </c>
      <c r="D9" s="24" t="s">
        <v>34</v>
      </c>
      <c r="E9" s="26">
        <f>E8</f>
        <v>19942</v>
      </c>
      <c r="F9" s="26">
        <v>12345</v>
      </c>
      <c r="G9" s="24">
        <v>40</v>
      </c>
      <c r="H9" s="28"/>
      <c r="I9" s="28"/>
      <c r="J9" s="14"/>
      <c r="K9" s="60">
        <v>-2000000</v>
      </c>
      <c r="L9" s="59"/>
      <c r="M9" s="1" t="s">
        <v>19</v>
      </c>
    </row>
    <row r="10" spans="1:13" ht="14.25">
      <c r="A10" s="15">
        <f aca="true" t="shared" si="0" ref="A10:A15">A9+1</f>
        <v>3</v>
      </c>
      <c r="B10" t="s">
        <v>35</v>
      </c>
      <c r="C10" s="28">
        <v>1</v>
      </c>
      <c r="D10" s="24" t="s">
        <v>34</v>
      </c>
      <c r="E10" s="26">
        <f>E9</f>
        <v>19942</v>
      </c>
      <c r="F10" s="26">
        <v>12345</v>
      </c>
      <c r="G10" s="24">
        <v>44</v>
      </c>
      <c r="J10" s="14"/>
      <c r="K10" s="60">
        <v>-1000000</v>
      </c>
      <c r="L10" s="59"/>
      <c r="M10" s="1" t="s">
        <v>19</v>
      </c>
    </row>
    <row r="11" spans="1:13" ht="14.25">
      <c r="A11" s="15">
        <f t="shared" si="0"/>
        <v>4</v>
      </c>
      <c r="C11" s="2"/>
      <c r="E11" s="3"/>
      <c r="F11" s="3"/>
      <c r="K11" s="60"/>
      <c r="L11" s="59"/>
      <c r="M11" s="1"/>
    </row>
    <row r="12" spans="1:14" ht="14.25">
      <c r="A12" s="15">
        <f t="shared" si="0"/>
        <v>5</v>
      </c>
      <c r="B12" t="s">
        <v>141</v>
      </c>
      <c r="C12" s="2">
        <v>1</v>
      </c>
      <c r="D12" s="24" t="str">
        <f>D9</f>
        <v>5xxxx</v>
      </c>
      <c r="E12" s="2">
        <f>E8</f>
        <v>19942</v>
      </c>
      <c r="F12" s="2">
        <f>F9</f>
        <v>12345</v>
      </c>
      <c r="G12" s="24">
        <f>G9</f>
        <v>40</v>
      </c>
      <c r="K12" s="60">
        <v>120000</v>
      </c>
      <c r="L12" s="59"/>
      <c r="M12" s="1" t="s">
        <v>18</v>
      </c>
      <c r="N12" t="s">
        <v>122</v>
      </c>
    </row>
    <row r="13" spans="1:13" ht="14.25">
      <c r="A13" s="15">
        <f t="shared" si="0"/>
        <v>6</v>
      </c>
      <c r="B13" t="s">
        <v>141</v>
      </c>
      <c r="C13" s="2">
        <v>1</v>
      </c>
      <c r="D13" s="24" t="str">
        <f>D10</f>
        <v>5xxxx</v>
      </c>
      <c r="E13" s="2">
        <f>E12</f>
        <v>19942</v>
      </c>
      <c r="F13" s="2" t="s">
        <v>36</v>
      </c>
      <c r="G13" s="24">
        <f>G12</f>
        <v>40</v>
      </c>
      <c r="H13" s="28" t="s">
        <v>27</v>
      </c>
      <c r="I13" s="28" t="s">
        <v>28</v>
      </c>
      <c r="K13" s="60">
        <f>-K12</f>
        <v>-120000</v>
      </c>
      <c r="L13" s="59"/>
      <c r="M13" s="1" t="s">
        <v>19</v>
      </c>
    </row>
    <row r="14" spans="1:14" ht="14.25">
      <c r="A14" s="15">
        <f t="shared" si="0"/>
        <v>7</v>
      </c>
      <c r="B14" t="s">
        <v>9</v>
      </c>
      <c r="C14" s="2">
        <v>1</v>
      </c>
      <c r="D14" s="24" t="s">
        <v>34</v>
      </c>
      <c r="E14" s="2">
        <f>E13</f>
        <v>19942</v>
      </c>
      <c r="F14" s="2" t="s">
        <v>36</v>
      </c>
      <c r="G14" s="24">
        <f>G13</f>
        <v>40</v>
      </c>
      <c r="H14" s="28" t="s">
        <v>27</v>
      </c>
      <c r="I14" s="28" t="s">
        <v>28</v>
      </c>
      <c r="K14" s="60">
        <v>50000</v>
      </c>
      <c r="L14" s="59"/>
      <c r="M14" s="1" t="s">
        <v>18</v>
      </c>
      <c r="N14" t="s">
        <v>142</v>
      </c>
    </row>
    <row r="15" spans="1:13" ht="14.25">
      <c r="A15" s="15">
        <f t="shared" si="0"/>
        <v>8</v>
      </c>
      <c r="B15" t="s">
        <v>9</v>
      </c>
      <c r="C15" s="2">
        <v>1</v>
      </c>
      <c r="D15" s="24" t="str">
        <f>D12</f>
        <v>5xxxx</v>
      </c>
      <c r="E15" s="2">
        <f>E14</f>
        <v>19942</v>
      </c>
      <c r="F15" s="2" t="s">
        <v>143</v>
      </c>
      <c r="G15" s="24">
        <f>G14</f>
        <v>40</v>
      </c>
      <c r="H15" s="28" t="s">
        <v>144</v>
      </c>
      <c r="I15" s="28" t="s">
        <v>145</v>
      </c>
      <c r="K15" s="60">
        <v>-50000</v>
      </c>
      <c r="L15" s="59"/>
      <c r="M15" s="1" t="s">
        <v>19</v>
      </c>
    </row>
    <row r="16" spans="11:13" ht="14.25">
      <c r="K16" s="59"/>
      <c r="L16" s="59"/>
      <c r="M16" s="1"/>
    </row>
    <row r="17" spans="2:13" ht="14.25">
      <c r="B17" s="13" t="s">
        <v>38</v>
      </c>
      <c r="C17" s="4"/>
      <c r="K17" s="59"/>
      <c r="L17" s="59"/>
      <c r="M17" s="1"/>
    </row>
    <row r="18" spans="1:14" ht="14.25">
      <c r="A18" s="15">
        <f>A15+1</f>
        <v>9</v>
      </c>
      <c r="B18" t="s">
        <v>35</v>
      </c>
      <c r="C18" s="2">
        <v>1</v>
      </c>
      <c r="D18" s="2">
        <v>60360</v>
      </c>
      <c r="E18" s="3" t="s">
        <v>22</v>
      </c>
      <c r="F18" s="3">
        <v>10145</v>
      </c>
      <c r="G18" s="2">
        <v>80</v>
      </c>
      <c r="K18" s="60">
        <v>100000</v>
      </c>
      <c r="L18" s="59"/>
      <c r="M18" s="1" t="s">
        <v>18</v>
      </c>
      <c r="N18" t="s">
        <v>48</v>
      </c>
    </row>
    <row r="19" spans="1:13" ht="14.25">
      <c r="A19" s="15">
        <f>A18+1</f>
        <v>10</v>
      </c>
      <c r="B19" t="s">
        <v>35</v>
      </c>
      <c r="C19" s="2">
        <v>1</v>
      </c>
      <c r="D19" s="24" t="s">
        <v>34</v>
      </c>
      <c r="E19" s="3" t="str">
        <f>E18</f>
        <v>07427</v>
      </c>
      <c r="F19" s="3">
        <v>23456</v>
      </c>
      <c r="G19" s="24">
        <v>43</v>
      </c>
      <c r="K19" s="60">
        <v>-100000</v>
      </c>
      <c r="L19" s="59"/>
      <c r="M19" s="1" t="s">
        <v>19</v>
      </c>
    </row>
    <row r="20" spans="1:13" ht="14.25">
      <c r="A20" s="15">
        <f>A19+1</f>
        <v>11</v>
      </c>
      <c r="C20" s="2"/>
      <c r="K20" s="60"/>
      <c r="L20" s="59"/>
      <c r="M20" s="1"/>
    </row>
    <row r="21" spans="1:14" ht="14.25">
      <c r="A21" s="15">
        <f>A20+1</f>
        <v>12</v>
      </c>
      <c r="B21" t="s">
        <v>141</v>
      </c>
      <c r="C21" s="2"/>
      <c r="D21" s="24" t="s">
        <v>34</v>
      </c>
      <c r="E21" s="3" t="str">
        <f>E18</f>
        <v>07427</v>
      </c>
      <c r="F21" s="3">
        <v>23456</v>
      </c>
      <c r="G21" s="24">
        <v>43</v>
      </c>
      <c r="K21" s="60">
        <v>75000</v>
      </c>
      <c r="L21" s="59"/>
      <c r="M21" s="1" t="s">
        <v>18</v>
      </c>
      <c r="N21" t="s">
        <v>122</v>
      </c>
    </row>
    <row r="22" spans="1:13" ht="14.25">
      <c r="A22" s="15">
        <f>A21+1</f>
        <v>13</v>
      </c>
      <c r="B22" t="s">
        <v>141</v>
      </c>
      <c r="C22" s="2"/>
      <c r="D22" s="24" t="s">
        <v>34</v>
      </c>
      <c r="E22" s="3">
        <v>19900</v>
      </c>
      <c r="F22" s="2" t="s">
        <v>129</v>
      </c>
      <c r="G22" s="24">
        <v>43</v>
      </c>
      <c r="H22" s="2" t="s">
        <v>130</v>
      </c>
      <c r="I22" s="2" t="s">
        <v>27</v>
      </c>
      <c r="K22" s="60">
        <v>-75000</v>
      </c>
      <c r="L22" s="59"/>
      <c r="M22" s="1" t="s">
        <v>19</v>
      </c>
    </row>
    <row r="23" spans="11:13" ht="14.25">
      <c r="K23" s="61"/>
      <c r="L23" s="61"/>
      <c r="M23" s="1"/>
    </row>
    <row r="24" spans="1:13" ht="14.25">
      <c r="A24" s="11"/>
      <c r="B24" s="10" t="s">
        <v>157</v>
      </c>
      <c r="C24" s="10"/>
      <c r="D24" s="11"/>
      <c r="E24" s="11"/>
      <c r="F24" s="11"/>
      <c r="G24" s="11"/>
      <c r="H24" s="11"/>
      <c r="I24" s="12"/>
      <c r="J24" s="12"/>
      <c r="K24" s="62"/>
      <c r="L24" s="62"/>
      <c r="M24" s="12"/>
    </row>
    <row r="25" spans="2:13" ht="18" customHeight="1">
      <c r="B25" s="13" t="s">
        <v>39</v>
      </c>
      <c r="C25" s="6"/>
      <c r="K25" s="59"/>
      <c r="L25" s="59"/>
      <c r="M25" s="1"/>
    </row>
    <row r="26" spans="2:13" ht="14.25">
      <c r="B26" s="14" t="s">
        <v>77</v>
      </c>
      <c r="K26" s="61"/>
      <c r="L26" s="61"/>
      <c r="M26" s="1"/>
    </row>
    <row r="27" spans="2:13" ht="14.25">
      <c r="B27" s="14" t="s">
        <v>132</v>
      </c>
      <c r="K27" s="61"/>
      <c r="L27" s="61"/>
      <c r="M27" s="1"/>
    </row>
    <row r="28" spans="2:13" ht="14.25">
      <c r="B28" s="14" t="s">
        <v>147</v>
      </c>
      <c r="K28" s="61"/>
      <c r="L28" s="61"/>
      <c r="M28" s="1"/>
    </row>
    <row r="29" spans="11:13" ht="8.25" customHeight="1">
      <c r="K29" s="61"/>
      <c r="L29" s="61"/>
      <c r="M29" s="1"/>
    </row>
    <row r="30" spans="1:14" ht="14.25">
      <c r="A30" s="15">
        <f>A22+1</f>
        <v>14</v>
      </c>
      <c r="B30" t="s">
        <v>181</v>
      </c>
      <c r="C30" s="2">
        <v>1</v>
      </c>
      <c r="D30" s="28">
        <v>71210</v>
      </c>
      <c r="E30" s="26">
        <f>E8</f>
        <v>19942</v>
      </c>
      <c r="F30" s="26" t="str">
        <f>F8</f>
        <v>00001</v>
      </c>
      <c r="G30" s="28" t="s">
        <v>7</v>
      </c>
      <c r="K30" s="59"/>
      <c r="L30" s="60">
        <f>K8</f>
        <v>3000000</v>
      </c>
      <c r="M30" s="1" t="s">
        <v>18</v>
      </c>
      <c r="N30" t="s">
        <v>121</v>
      </c>
    </row>
    <row r="31" spans="1:13" ht="14.25">
      <c r="A31" s="15">
        <f aca="true" t="shared" si="1" ref="A31:A36">A30+1</f>
        <v>15</v>
      </c>
      <c r="B31" t="s">
        <v>181</v>
      </c>
      <c r="C31" s="2">
        <v>1</v>
      </c>
      <c r="D31" s="30">
        <f>D30</f>
        <v>71210</v>
      </c>
      <c r="E31" s="26">
        <f>E30</f>
        <v>19942</v>
      </c>
      <c r="F31" s="28">
        <f>F9</f>
        <v>12345</v>
      </c>
      <c r="G31" s="24" t="s">
        <v>7</v>
      </c>
      <c r="H31" s="28"/>
      <c r="I31" s="28"/>
      <c r="K31" s="59"/>
      <c r="L31" s="60">
        <v>-3000000</v>
      </c>
      <c r="M31" s="1" t="s">
        <v>19</v>
      </c>
    </row>
    <row r="32" spans="1:13" ht="14.25">
      <c r="A32" s="15">
        <f t="shared" si="1"/>
        <v>16</v>
      </c>
      <c r="C32" s="2"/>
      <c r="D32" s="28"/>
      <c r="E32" s="28"/>
      <c r="F32" s="28"/>
      <c r="G32" s="28"/>
      <c r="K32" s="61"/>
      <c r="L32" s="60"/>
      <c r="M32" s="1"/>
    </row>
    <row r="33" spans="1:14" ht="14.25">
      <c r="A33" s="15">
        <f t="shared" si="1"/>
        <v>17</v>
      </c>
      <c r="B33" t="s">
        <v>146</v>
      </c>
      <c r="C33" s="2">
        <v>1</v>
      </c>
      <c r="D33" s="24">
        <v>74110</v>
      </c>
      <c r="E33" s="3">
        <v>19942</v>
      </c>
      <c r="F33" s="28">
        <f>F12</f>
        <v>12345</v>
      </c>
      <c r="G33" s="24" t="s">
        <v>7</v>
      </c>
      <c r="K33" s="61"/>
      <c r="L33" s="60">
        <f>K12</f>
        <v>120000</v>
      </c>
      <c r="M33" s="1" t="s">
        <v>18</v>
      </c>
      <c r="N33" t="s">
        <v>149</v>
      </c>
    </row>
    <row r="34" spans="1:13" ht="14.25">
      <c r="A34" s="15">
        <f t="shared" si="1"/>
        <v>18</v>
      </c>
      <c r="B34" t="s">
        <v>146</v>
      </c>
      <c r="C34" s="2">
        <v>1</v>
      </c>
      <c r="D34" s="24">
        <f>D33</f>
        <v>74110</v>
      </c>
      <c r="E34" s="28">
        <f>E33</f>
        <v>19942</v>
      </c>
      <c r="F34" s="28" t="str">
        <f>F13</f>
        <v>123xx</v>
      </c>
      <c r="G34" s="24" t="s">
        <v>7</v>
      </c>
      <c r="H34" s="28" t="s">
        <v>27</v>
      </c>
      <c r="I34" s="28" t="s">
        <v>28</v>
      </c>
      <c r="K34" s="61"/>
      <c r="L34" s="60">
        <f>K13</f>
        <v>-120000</v>
      </c>
      <c r="M34" s="1" t="s">
        <v>19</v>
      </c>
    </row>
    <row r="35" spans="1:14" ht="14.25">
      <c r="A35" s="15">
        <f t="shared" si="1"/>
        <v>19</v>
      </c>
      <c r="B35" t="s">
        <v>37</v>
      </c>
      <c r="C35" s="2">
        <v>1</v>
      </c>
      <c r="D35" s="24">
        <v>75195</v>
      </c>
      <c r="E35" s="28">
        <f>E34</f>
        <v>19942</v>
      </c>
      <c r="F35" s="28" t="str">
        <f>F14</f>
        <v>123xx</v>
      </c>
      <c r="G35" s="24" t="s">
        <v>7</v>
      </c>
      <c r="H35" s="28" t="s">
        <v>27</v>
      </c>
      <c r="I35" s="28" t="s">
        <v>28</v>
      </c>
      <c r="K35" s="61"/>
      <c r="L35" s="60">
        <f>K14</f>
        <v>50000</v>
      </c>
      <c r="M35" s="1" t="s">
        <v>18</v>
      </c>
      <c r="N35" t="s">
        <v>148</v>
      </c>
    </row>
    <row r="36" spans="1:13" ht="14.25">
      <c r="A36" s="15">
        <f t="shared" si="1"/>
        <v>20</v>
      </c>
      <c r="B36" t="s">
        <v>37</v>
      </c>
      <c r="C36" s="2">
        <v>1</v>
      </c>
      <c r="D36" s="24">
        <f>D35</f>
        <v>75195</v>
      </c>
      <c r="E36" s="28">
        <f>E35</f>
        <v>19942</v>
      </c>
      <c r="F36" s="28" t="str">
        <f>F15</f>
        <v>123aa</v>
      </c>
      <c r="G36" s="24" t="s">
        <v>7</v>
      </c>
      <c r="H36" s="28" t="s">
        <v>144</v>
      </c>
      <c r="I36" s="28" t="s">
        <v>145</v>
      </c>
      <c r="K36" s="61"/>
      <c r="L36" s="60">
        <f>K15</f>
        <v>-50000</v>
      </c>
      <c r="M36" s="1" t="s">
        <v>19</v>
      </c>
    </row>
    <row r="37" spans="3:13" ht="21" customHeight="1">
      <c r="C37" s="2"/>
      <c r="D37" s="28"/>
      <c r="E37" s="28"/>
      <c r="F37" s="28"/>
      <c r="G37" s="26"/>
      <c r="K37" s="61"/>
      <c r="L37" s="59"/>
      <c r="M37" s="1"/>
    </row>
    <row r="38" spans="2:13" ht="14.25">
      <c r="B38" s="13" t="s">
        <v>38</v>
      </c>
      <c r="C38" s="2"/>
      <c r="D38" s="28"/>
      <c r="E38" s="28"/>
      <c r="F38" s="28"/>
      <c r="G38" s="26"/>
      <c r="K38" s="61"/>
      <c r="L38" s="59"/>
      <c r="M38" s="1"/>
    </row>
    <row r="39" spans="2:13" ht="14.25">
      <c r="B39" s="14" t="s">
        <v>84</v>
      </c>
      <c r="D39" s="28"/>
      <c r="E39" s="28"/>
      <c r="F39" s="28"/>
      <c r="G39" s="28"/>
      <c r="K39" s="61"/>
      <c r="L39" s="61"/>
      <c r="M39" s="1"/>
    </row>
    <row r="40" spans="1:13" ht="14.25">
      <c r="A40" s="15"/>
      <c r="B40" s="14" t="s">
        <v>131</v>
      </c>
      <c r="D40" s="28"/>
      <c r="E40" s="28"/>
      <c r="F40" s="28"/>
      <c r="G40" s="28"/>
      <c r="K40" s="61"/>
      <c r="L40" s="61"/>
      <c r="M40" s="1"/>
    </row>
    <row r="41" spans="1:13" ht="14.25">
      <c r="A41" s="15"/>
      <c r="B41" s="14"/>
      <c r="D41" s="28"/>
      <c r="E41" s="28"/>
      <c r="F41" s="28"/>
      <c r="G41" s="28"/>
      <c r="K41" s="61"/>
      <c r="L41" s="61"/>
      <c r="M41" s="1"/>
    </row>
    <row r="42" spans="1:14" ht="14.25">
      <c r="A42" s="15">
        <f>A36+1</f>
        <v>21</v>
      </c>
      <c r="B42" t="s">
        <v>181</v>
      </c>
      <c r="D42" s="28">
        <v>71295</v>
      </c>
      <c r="E42" s="28" t="str">
        <f>E18</f>
        <v>07427</v>
      </c>
      <c r="F42" s="28">
        <v>10145</v>
      </c>
      <c r="G42" s="28" t="s">
        <v>7</v>
      </c>
      <c r="K42" s="61"/>
      <c r="L42" s="63">
        <v>100000</v>
      </c>
      <c r="M42" s="1" t="s">
        <v>18</v>
      </c>
      <c r="N42" t="s">
        <v>48</v>
      </c>
    </row>
    <row r="43" spans="1:13" ht="14.25">
      <c r="A43" s="15">
        <f>A42+1</f>
        <v>22</v>
      </c>
      <c r="B43" t="s">
        <v>181</v>
      </c>
      <c r="D43" s="24">
        <v>71295</v>
      </c>
      <c r="E43" s="28" t="str">
        <f>E42</f>
        <v>07427</v>
      </c>
      <c r="F43" s="28">
        <v>23456</v>
      </c>
      <c r="G43" s="24" t="s">
        <v>7</v>
      </c>
      <c r="K43" s="61"/>
      <c r="L43" s="63">
        <v>-100000</v>
      </c>
      <c r="M43" s="1" t="s">
        <v>19</v>
      </c>
    </row>
    <row r="44" spans="1:13" ht="14.25">
      <c r="A44" s="15">
        <f>A43+1</f>
        <v>23</v>
      </c>
      <c r="D44" s="28"/>
      <c r="E44" s="28"/>
      <c r="F44" s="28"/>
      <c r="G44" s="28"/>
      <c r="K44" s="61"/>
      <c r="L44" s="63"/>
      <c r="M44" s="1"/>
    </row>
    <row r="45" spans="1:14" ht="14.25">
      <c r="A45" s="15">
        <f>A44+1</f>
        <v>24</v>
      </c>
      <c r="B45" t="s">
        <v>128</v>
      </c>
      <c r="C45" s="2">
        <v>1</v>
      </c>
      <c r="D45" s="24">
        <v>74195</v>
      </c>
      <c r="E45" s="28" t="str">
        <f>E42</f>
        <v>07427</v>
      </c>
      <c r="F45" s="28">
        <v>23456</v>
      </c>
      <c r="G45" s="24" t="s">
        <v>7</v>
      </c>
      <c r="K45" s="61"/>
      <c r="L45" s="60">
        <f>K21</f>
        <v>75000</v>
      </c>
      <c r="M45" s="1" t="s">
        <v>18</v>
      </c>
      <c r="N45" t="s">
        <v>149</v>
      </c>
    </row>
    <row r="46" spans="1:13" ht="14.25">
      <c r="A46" s="15">
        <f>A45+1</f>
        <v>25</v>
      </c>
      <c r="B46" t="s">
        <v>128</v>
      </c>
      <c r="C46" s="2">
        <v>1</v>
      </c>
      <c r="D46" s="24">
        <f>D45</f>
        <v>74195</v>
      </c>
      <c r="E46" s="28" t="str">
        <f>E45</f>
        <v>07427</v>
      </c>
      <c r="F46" s="28" t="s">
        <v>129</v>
      </c>
      <c r="G46" s="24" t="s">
        <v>7</v>
      </c>
      <c r="H46" s="2" t="s">
        <v>130</v>
      </c>
      <c r="I46" s="2" t="s">
        <v>27</v>
      </c>
      <c r="K46" s="61"/>
      <c r="L46" s="60">
        <f>K22</f>
        <v>-75000</v>
      </c>
      <c r="M46" s="1" t="s">
        <v>19</v>
      </c>
    </row>
    <row r="47" spans="1:13" ht="14.25">
      <c r="A47" s="15"/>
      <c r="C47" s="2"/>
      <c r="G47" s="3"/>
      <c r="K47" s="61"/>
      <c r="L47" s="59"/>
      <c r="M47" s="1"/>
    </row>
    <row r="50" spans="2:3" ht="14.25">
      <c r="B50" s="22" t="s">
        <v>72</v>
      </c>
      <c r="C50" t="s">
        <v>101</v>
      </c>
    </row>
    <row r="51" ht="14.25">
      <c r="B51" s="22"/>
    </row>
    <row r="53" spans="2:3" ht="14.25" hidden="1">
      <c r="B53" s="2" t="s">
        <v>13</v>
      </c>
      <c r="C53" s="2"/>
    </row>
    <row r="54" spans="2:4" ht="14.25" hidden="1">
      <c r="B54" s="2"/>
      <c r="C54" s="2"/>
      <c r="D54" s="2" t="s">
        <v>14</v>
      </c>
    </row>
    <row r="55" spans="2:4" ht="14.25" hidden="1">
      <c r="B55" s="2"/>
      <c r="C55" s="2"/>
      <c r="D55" s="2" t="s">
        <v>12</v>
      </c>
    </row>
  </sheetData>
  <sheetProtection/>
  <printOptions/>
  <pageMargins left="0.7" right="0.7" top="0.47" bottom="0.43" header="0.3" footer="0.3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pane xSplit="2" ySplit="6" topLeftCell="C7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B22" sqref="B22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5.00390625" style="0" customWidth="1"/>
    <col min="4" max="6" width="9.140625" style="2" customWidth="1"/>
    <col min="7" max="7" width="5.57421875" style="2" bestFit="1" customWidth="1"/>
    <col min="8" max="9" width="6.8515625" style="2" customWidth="1"/>
    <col min="10" max="10" width="3.7109375" style="0" customWidth="1"/>
    <col min="11" max="11" width="11.28125" style="0" customWidth="1"/>
    <col min="12" max="12" width="9.7109375" style="0" bestFit="1" customWidth="1"/>
    <col min="13" max="13" width="4.28125" style="0" bestFit="1" customWidth="1"/>
    <col min="14" max="14" width="19.57421875" style="0" bestFit="1" customWidth="1"/>
  </cols>
  <sheetData>
    <row r="1" spans="1:14" ht="21">
      <c r="A1" s="57" t="str">
        <f>Listing!B1</f>
        <v>FY13 BFS CHANGES</v>
      </c>
      <c r="N1" s="84"/>
    </row>
    <row r="2" spans="1:9" ht="14.25">
      <c r="A2" s="5" t="s">
        <v>103</v>
      </c>
      <c r="C2" s="5"/>
      <c r="F2"/>
      <c r="G2"/>
      <c r="H2"/>
      <c r="I2"/>
    </row>
    <row r="3" spans="1:9" ht="14.25">
      <c r="A3" s="2" t="s">
        <v>104</v>
      </c>
      <c r="C3" s="2"/>
      <c r="F3"/>
      <c r="G3"/>
      <c r="H3"/>
      <c r="I3"/>
    </row>
    <row r="5" ht="14.25">
      <c r="B5" t="s">
        <v>11</v>
      </c>
    </row>
    <row r="6" spans="3:14" ht="14.25">
      <c r="C6" s="6" t="s">
        <v>16</v>
      </c>
      <c r="D6" s="5" t="s">
        <v>0</v>
      </c>
      <c r="E6" s="5" t="s">
        <v>1</v>
      </c>
      <c r="F6" s="5" t="s">
        <v>17</v>
      </c>
      <c r="G6" s="5" t="s">
        <v>2</v>
      </c>
      <c r="H6" s="5" t="s">
        <v>20</v>
      </c>
      <c r="I6" s="5" t="s">
        <v>21</v>
      </c>
      <c r="J6" s="6"/>
      <c r="K6" s="87" t="s">
        <v>173</v>
      </c>
      <c r="L6" s="87" t="s">
        <v>174</v>
      </c>
      <c r="M6" s="6"/>
      <c r="N6" s="6" t="s">
        <v>26</v>
      </c>
    </row>
    <row r="7" spans="1:13" ht="14.25">
      <c r="A7" s="8"/>
      <c r="B7" s="7" t="s">
        <v>151</v>
      </c>
      <c r="C7" s="7"/>
      <c r="D7" s="8"/>
      <c r="E7" s="8"/>
      <c r="F7" s="8"/>
      <c r="G7" s="8"/>
      <c r="H7" s="8"/>
      <c r="I7" s="9"/>
      <c r="J7" s="9"/>
      <c r="K7" s="9"/>
      <c r="L7" s="9"/>
      <c r="M7" s="9"/>
    </row>
    <row r="8" spans="2:13" ht="14.25">
      <c r="B8" s="13" t="s">
        <v>62</v>
      </c>
      <c r="C8" s="4"/>
      <c r="K8" s="59"/>
      <c r="L8" s="59"/>
      <c r="M8" s="1"/>
    </row>
    <row r="9" spans="1:14" ht="14.25">
      <c r="A9" s="15">
        <v>1</v>
      </c>
      <c r="B9" t="s">
        <v>24</v>
      </c>
      <c r="C9" s="2">
        <v>1</v>
      </c>
      <c r="D9" s="2">
        <v>60010</v>
      </c>
      <c r="E9" s="3">
        <v>19900</v>
      </c>
      <c r="F9" s="3" t="s">
        <v>23</v>
      </c>
      <c r="G9" s="2">
        <v>80</v>
      </c>
      <c r="K9" s="59">
        <v>9500</v>
      </c>
      <c r="L9" s="61"/>
      <c r="M9" s="1" t="s">
        <v>18</v>
      </c>
      <c r="N9" t="s">
        <v>81</v>
      </c>
    </row>
    <row r="10" spans="1:14" ht="14.25">
      <c r="A10" s="15">
        <f>A9+1</f>
        <v>2</v>
      </c>
      <c r="B10" t="s">
        <v>24</v>
      </c>
      <c r="C10" s="2">
        <v>1</v>
      </c>
      <c r="D10" s="24">
        <v>50010</v>
      </c>
      <c r="E10" s="3">
        <f>E9</f>
        <v>19900</v>
      </c>
      <c r="F10" s="3">
        <v>12345</v>
      </c>
      <c r="G10" s="24">
        <v>40</v>
      </c>
      <c r="K10" s="60">
        <f>-K9</f>
        <v>-9500</v>
      </c>
      <c r="L10" s="63"/>
      <c r="M10" s="1" t="s">
        <v>19</v>
      </c>
      <c r="N10" t="s">
        <v>75</v>
      </c>
    </row>
    <row r="11" spans="1:13" ht="14.25">
      <c r="A11" s="15">
        <f>A10+1</f>
        <v>3</v>
      </c>
      <c r="B11" s="13"/>
      <c r="C11" s="4"/>
      <c r="K11" s="60"/>
      <c r="L11" s="60"/>
      <c r="M11" s="1"/>
    </row>
    <row r="12" spans="1:13" ht="14.25">
      <c r="A12" s="15">
        <f>A11+1</f>
        <v>4</v>
      </c>
      <c r="B12" s="13" t="s">
        <v>63</v>
      </c>
      <c r="C12" s="4"/>
      <c r="K12" s="60"/>
      <c r="L12" s="60"/>
      <c r="M12" s="1"/>
    </row>
    <row r="13" spans="1:14" ht="14.25">
      <c r="A13" s="15">
        <f>A12+1</f>
        <v>5</v>
      </c>
      <c r="B13" t="s">
        <v>24</v>
      </c>
      <c r="C13" s="2">
        <v>1</v>
      </c>
      <c r="D13" s="2">
        <v>60010</v>
      </c>
      <c r="E13" s="3">
        <v>19900</v>
      </c>
      <c r="F13" s="3">
        <v>10146</v>
      </c>
      <c r="G13" s="2">
        <v>40</v>
      </c>
      <c r="K13" s="60">
        <v>59600</v>
      </c>
      <c r="L13" s="63"/>
      <c r="M13" s="1" t="s">
        <v>18</v>
      </c>
      <c r="N13" t="s">
        <v>81</v>
      </c>
    </row>
    <row r="14" spans="1:14" ht="14.25">
      <c r="A14" s="15">
        <f>A13+1</f>
        <v>6</v>
      </c>
      <c r="B14" t="s">
        <v>24</v>
      </c>
      <c r="C14" s="2">
        <v>1</v>
      </c>
      <c r="D14" s="24">
        <v>50010</v>
      </c>
      <c r="E14" s="3">
        <f>E13</f>
        <v>19900</v>
      </c>
      <c r="F14" s="3">
        <v>12345</v>
      </c>
      <c r="G14" s="24">
        <v>40</v>
      </c>
      <c r="K14" s="60">
        <f>-K13</f>
        <v>-59600</v>
      </c>
      <c r="L14" s="63"/>
      <c r="M14" s="1" t="s">
        <v>19</v>
      </c>
      <c r="N14" t="s">
        <v>74</v>
      </c>
    </row>
    <row r="15" spans="11:13" ht="14.25">
      <c r="K15" s="60"/>
      <c r="L15" s="60"/>
      <c r="M15" s="1"/>
    </row>
    <row r="16" spans="11:13" ht="14.25">
      <c r="K16" s="63"/>
      <c r="L16" s="63"/>
      <c r="M16" s="1"/>
    </row>
    <row r="17" spans="1:13" ht="14.25">
      <c r="A17" s="11"/>
      <c r="B17" s="10" t="s">
        <v>157</v>
      </c>
      <c r="C17" s="10"/>
      <c r="D17" s="11"/>
      <c r="E17" s="11"/>
      <c r="F17" s="11"/>
      <c r="G17" s="11"/>
      <c r="H17" s="11"/>
      <c r="I17" s="12"/>
      <c r="J17" s="12"/>
      <c r="K17" s="12"/>
      <c r="L17" s="12"/>
      <c r="M17" s="12"/>
    </row>
    <row r="18" spans="2:13" ht="14.25">
      <c r="B18" s="14" t="s">
        <v>76</v>
      </c>
      <c r="K18" s="63"/>
      <c r="L18" s="63"/>
      <c r="M18" s="1"/>
    </row>
    <row r="19" spans="11:13" ht="7.5" customHeight="1">
      <c r="K19" s="63"/>
      <c r="L19" s="63"/>
      <c r="M19" s="1"/>
    </row>
    <row r="20" spans="2:13" ht="14.25">
      <c r="B20" s="13" t="s">
        <v>62</v>
      </c>
      <c r="C20" s="6"/>
      <c r="K20" s="60"/>
      <c r="L20" s="60"/>
      <c r="M20" s="1"/>
    </row>
    <row r="21" spans="1:14" ht="14.25">
      <c r="A21" s="15">
        <f>A14+1</f>
        <v>7</v>
      </c>
      <c r="B21" t="s">
        <v>181</v>
      </c>
      <c r="C21" s="2">
        <v>1</v>
      </c>
      <c r="D21" s="28">
        <v>71312</v>
      </c>
      <c r="E21" s="26">
        <v>19900</v>
      </c>
      <c r="F21" s="26" t="s">
        <v>23</v>
      </c>
      <c r="G21" s="28" t="s">
        <v>7</v>
      </c>
      <c r="K21" s="63"/>
      <c r="L21" s="63">
        <f>K9</f>
        <v>9500</v>
      </c>
      <c r="M21" s="1" t="s">
        <v>18</v>
      </c>
      <c r="N21" t="s">
        <v>64</v>
      </c>
    </row>
    <row r="22" spans="1:13" ht="14.25">
      <c r="A22" s="15">
        <f>A21+1</f>
        <v>8</v>
      </c>
      <c r="B22" t="s">
        <v>181</v>
      </c>
      <c r="C22" s="2">
        <v>1</v>
      </c>
      <c r="D22" s="24">
        <f>D21</f>
        <v>71312</v>
      </c>
      <c r="E22" s="3">
        <f>E21</f>
        <v>19900</v>
      </c>
      <c r="F22" s="3">
        <v>12345</v>
      </c>
      <c r="G22" s="24" t="s">
        <v>7</v>
      </c>
      <c r="H22" s="3"/>
      <c r="I22" s="3"/>
      <c r="K22" s="63"/>
      <c r="L22" s="63">
        <f>K10</f>
        <v>-9500</v>
      </c>
      <c r="M22" s="1" t="s">
        <v>19</v>
      </c>
    </row>
    <row r="23" spans="1:13" ht="14.25">
      <c r="A23" s="15">
        <f>A22+1</f>
        <v>9</v>
      </c>
      <c r="C23" s="2"/>
      <c r="E23" s="3"/>
      <c r="F23" s="3"/>
      <c r="K23" s="63"/>
      <c r="L23" s="60"/>
      <c r="M23" s="1"/>
    </row>
    <row r="24" spans="1:13" ht="14.25">
      <c r="A24" s="15">
        <f>A23+1</f>
        <v>10</v>
      </c>
      <c r="B24" s="13" t="s">
        <v>65</v>
      </c>
      <c r="C24" s="6"/>
      <c r="K24" s="60"/>
      <c r="L24" s="60"/>
      <c r="M24" s="1"/>
    </row>
    <row r="25" spans="1:13" ht="14.25">
      <c r="A25" s="15">
        <f>A24+1</f>
        <v>11</v>
      </c>
      <c r="B25" t="s">
        <v>181</v>
      </c>
      <c r="C25" s="2">
        <v>1</v>
      </c>
      <c r="D25" s="28">
        <v>71312</v>
      </c>
      <c r="E25" s="26">
        <v>19900</v>
      </c>
      <c r="F25" s="26">
        <v>10146</v>
      </c>
      <c r="G25" s="28" t="s">
        <v>7</v>
      </c>
      <c r="K25" s="63"/>
      <c r="L25" s="60">
        <f>K13</f>
        <v>59600</v>
      </c>
      <c r="M25" s="1" t="s">
        <v>18</v>
      </c>
    </row>
    <row r="26" spans="1:13" ht="14.25">
      <c r="A26" s="15">
        <f>A25+1</f>
        <v>12</v>
      </c>
      <c r="B26" t="s">
        <v>181</v>
      </c>
      <c r="C26" s="2">
        <v>1</v>
      </c>
      <c r="D26" s="24">
        <f>D25</f>
        <v>71312</v>
      </c>
      <c r="E26" s="3">
        <f>E25</f>
        <v>19900</v>
      </c>
      <c r="F26" s="3">
        <v>12345</v>
      </c>
      <c r="G26" s="24" t="s">
        <v>7</v>
      </c>
      <c r="H26" s="3"/>
      <c r="I26" s="3"/>
      <c r="K26" s="63"/>
      <c r="L26" s="60">
        <f>-L25</f>
        <v>-59600</v>
      </c>
      <c r="M26" s="1" t="s">
        <v>19</v>
      </c>
    </row>
    <row r="27" spans="11:12" ht="14.25">
      <c r="K27" s="63"/>
      <c r="L27" s="63"/>
    </row>
    <row r="30" spans="2:3" ht="14.25">
      <c r="B30" s="22" t="s">
        <v>72</v>
      </c>
      <c r="C30" t="s">
        <v>101</v>
      </c>
    </row>
    <row r="32" spans="2:3" ht="14.25">
      <c r="B32" s="22" t="s">
        <v>73</v>
      </c>
      <c r="C32" s="2" t="s">
        <v>70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pane xSplit="2" ySplit="6" topLeftCell="C7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B26" sqref="B26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5.00390625" style="0" customWidth="1"/>
    <col min="4" max="6" width="9.140625" style="2" customWidth="1"/>
    <col min="7" max="9" width="6.8515625" style="2" customWidth="1"/>
    <col min="10" max="10" width="3.7109375" style="0" customWidth="1"/>
    <col min="11" max="11" width="11.28125" style="0" customWidth="1"/>
    <col min="12" max="12" width="9.7109375" style="0" bestFit="1" customWidth="1"/>
    <col min="13" max="13" width="4.28125" style="0" bestFit="1" customWidth="1"/>
    <col min="14" max="14" width="18.8515625" style="0" bestFit="1" customWidth="1"/>
  </cols>
  <sheetData>
    <row r="1" spans="1:14" ht="21">
      <c r="A1" s="57" t="str">
        <f>Listing!B1</f>
        <v>FY13 BFS CHANGES</v>
      </c>
      <c r="C1" s="5"/>
      <c r="F1"/>
      <c r="G1"/>
      <c r="H1"/>
      <c r="I1"/>
      <c r="N1" s="84"/>
    </row>
    <row r="2" spans="1:9" ht="14.25">
      <c r="A2" s="5" t="s">
        <v>103</v>
      </c>
      <c r="C2" s="5"/>
      <c r="F2"/>
      <c r="G2"/>
      <c r="H2"/>
      <c r="I2"/>
    </row>
    <row r="3" spans="1:9" ht="14.25">
      <c r="A3" s="2" t="s">
        <v>105</v>
      </c>
      <c r="C3" s="2"/>
      <c r="F3"/>
      <c r="G3"/>
      <c r="H3"/>
      <c r="I3"/>
    </row>
    <row r="5" ht="14.25">
      <c r="B5" t="s">
        <v>11</v>
      </c>
    </row>
    <row r="6" spans="3:14" ht="14.25">
      <c r="C6" s="6" t="s">
        <v>16</v>
      </c>
      <c r="D6" s="5" t="s">
        <v>0</v>
      </c>
      <c r="E6" s="5" t="s">
        <v>1</v>
      </c>
      <c r="F6" s="5" t="s">
        <v>17</v>
      </c>
      <c r="G6" s="5" t="s">
        <v>2</v>
      </c>
      <c r="H6" s="5" t="s">
        <v>20</v>
      </c>
      <c r="I6" s="5" t="s">
        <v>21</v>
      </c>
      <c r="J6" s="6"/>
      <c r="K6" s="87" t="s">
        <v>173</v>
      </c>
      <c r="L6" s="87" t="s">
        <v>174</v>
      </c>
      <c r="M6" s="6"/>
      <c r="N6" s="6" t="s">
        <v>26</v>
      </c>
    </row>
    <row r="7" spans="1:13" ht="14.25">
      <c r="A7" s="8"/>
      <c r="B7" s="7" t="s">
        <v>151</v>
      </c>
      <c r="C7" s="7"/>
      <c r="D7" s="8"/>
      <c r="E7" s="8"/>
      <c r="F7" s="8"/>
      <c r="G7" s="8"/>
      <c r="H7" s="8"/>
      <c r="I7" s="9"/>
      <c r="J7" s="9"/>
      <c r="K7" s="9"/>
      <c r="L7" s="9"/>
      <c r="M7" s="9"/>
    </row>
    <row r="8" spans="2:13" ht="14.25">
      <c r="B8" s="13" t="s">
        <v>66</v>
      </c>
      <c r="C8" s="4"/>
      <c r="K8" s="59"/>
      <c r="L8" s="59"/>
      <c r="M8" s="1"/>
    </row>
    <row r="9" spans="1:14" ht="14.25">
      <c r="A9" s="15">
        <v>1</v>
      </c>
      <c r="B9" t="s">
        <v>24</v>
      </c>
      <c r="C9" s="2">
        <v>1</v>
      </c>
      <c r="D9" s="2">
        <v>60005</v>
      </c>
      <c r="E9" s="3">
        <v>19900</v>
      </c>
      <c r="F9" s="3" t="s">
        <v>23</v>
      </c>
      <c r="G9" s="2">
        <v>80</v>
      </c>
      <c r="K9" s="60">
        <v>800</v>
      </c>
      <c r="L9" s="63"/>
      <c r="M9" s="1" t="s">
        <v>18</v>
      </c>
      <c r="N9" t="s">
        <v>81</v>
      </c>
    </row>
    <row r="10" spans="1:14" ht="14.25">
      <c r="A10" s="15">
        <f>A9+1</f>
        <v>2</v>
      </c>
      <c r="B10" t="s">
        <v>24</v>
      </c>
      <c r="C10" s="2">
        <v>1</v>
      </c>
      <c r="D10" s="24">
        <v>50010</v>
      </c>
      <c r="E10" s="3">
        <f>E9</f>
        <v>19900</v>
      </c>
      <c r="F10" s="3">
        <v>12345</v>
      </c>
      <c r="G10" s="24">
        <v>40</v>
      </c>
      <c r="K10" s="60">
        <f>-K9</f>
        <v>-800</v>
      </c>
      <c r="L10" s="63"/>
      <c r="M10" s="1" t="s">
        <v>19</v>
      </c>
      <c r="N10" t="s">
        <v>82</v>
      </c>
    </row>
    <row r="11" spans="1:13" ht="14.25">
      <c r="A11" s="15">
        <f>A10+1</f>
        <v>3</v>
      </c>
      <c r="B11" s="13"/>
      <c r="C11" s="4"/>
      <c r="K11" s="60"/>
      <c r="L11" s="60"/>
      <c r="M11" s="1"/>
    </row>
    <row r="12" spans="1:13" ht="14.25">
      <c r="A12" s="15">
        <f>A11+1</f>
        <v>4</v>
      </c>
      <c r="B12" s="13" t="s">
        <v>67</v>
      </c>
      <c r="C12" s="4"/>
      <c r="K12" s="60"/>
      <c r="L12" s="60"/>
      <c r="M12" s="1"/>
    </row>
    <row r="13" spans="1:14" ht="14.25">
      <c r="A13" s="15">
        <f>A12+1</f>
        <v>5</v>
      </c>
      <c r="B13" t="s">
        <v>24</v>
      </c>
      <c r="C13" s="2">
        <v>1</v>
      </c>
      <c r="D13" s="2">
        <v>60005</v>
      </c>
      <c r="E13" s="3">
        <v>19900</v>
      </c>
      <c r="F13" s="3" t="s">
        <v>23</v>
      </c>
      <c r="G13" s="2">
        <v>80</v>
      </c>
      <c r="K13" s="60">
        <v>12500</v>
      </c>
      <c r="L13" s="63"/>
      <c r="M13" s="1" t="s">
        <v>18</v>
      </c>
      <c r="N13" t="s">
        <v>81</v>
      </c>
    </row>
    <row r="14" spans="1:14" ht="14.25">
      <c r="A14" s="15">
        <f>A13+1</f>
        <v>6</v>
      </c>
      <c r="B14" t="s">
        <v>24</v>
      </c>
      <c r="C14" s="2">
        <v>1</v>
      </c>
      <c r="D14" s="24">
        <v>50010</v>
      </c>
      <c r="E14" s="3">
        <f>E13</f>
        <v>19900</v>
      </c>
      <c r="F14" s="3">
        <v>12345</v>
      </c>
      <c r="G14" s="24">
        <v>40</v>
      </c>
      <c r="K14" s="60">
        <f>-K13</f>
        <v>-12500</v>
      </c>
      <c r="L14" s="63"/>
      <c r="M14" s="1" t="s">
        <v>19</v>
      </c>
      <c r="N14" t="s">
        <v>83</v>
      </c>
    </row>
    <row r="15" spans="11:13" ht="14.25">
      <c r="K15" s="60"/>
      <c r="L15" s="60"/>
      <c r="M15" s="1"/>
    </row>
    <row r="16" spans="11:13" ht="14.25">
      <c r="K16" s="63"/>
      <c r="L16" s="63"/>
      <c r="M16" s="1"/>
    </row>
    <row r="17" spans="1:13" ht="14.25">
      <c r="A17" s="11"/>
      <c r="B17" s="10" t="s">
        <v>157</v>
      </c>
      <c r="C17" s="10"/>
      <c r="D17" s="11"/>
      <c r="E17" s="11"/>
      <c r="F17" s="11"/>
      <c r="G17" s="11"/>
      <c r="H17" s="11"/>
      <c r="I17" s="12"/>
      <c r="J17" s="12"/>
      <c r="K17" s="12"/>
      <c r="L17" s="12"/>
      <c r="M17" s="12"/>
    </row>
    <row r="18" spans="2:13" ht="14.25">
      <c r="B18" s="14" t="s">
        <v>78</v>
      </c>
      <c r="K18" s="63"/>
      <c r="L18" s="63"/>
      <c r="M18" s="1"/>
    </row>
    <row r="19" spans="11:13" ht="7.5" customHeight="1">
      <c r="K19" s="63"/>
      <c r="L19" s="63"/>
      <c r="M19" s="1"/>
    </row>
    <row r="20" spans="2:13" ht="14.25">
      <c r="B20" s="13" t="s">
        <v>66</v>
      </c>
      <c r="C20" s="6"/>
      <c r="K20" s="60"/>
      <c r="L20" s="60"/>
      <c r="M20" s="1"/>
    </row>
    <row r="21" spans="1:14" ht="14.25">
      <c r="A21" s="15">
        <f>A14+1</f>
        <v>7</v>
      </c>
      <c r="B21" t="s">
        <v>181</v>
      </c>
      <c r="C21" s="2">
        <v>1</v>
      </c>
      <c r="D21" s="28">
        <v>71314</v>
      </c>
      <c r="E21" s="26">
        <v>19900</v>
      </c>
      <c r="F21" s="26" t="s">
        <v>61</v>
      </c>
      <c r="G21" s="28" t="s">
        <v>7</v>
      </c>
      <c r="K21" s="63"/>
      <c r="L21" s="63">
        <f>K9</f>
        <v>800</v>
      </c>
      <c r="M21" s="1" t="s">
        <v>18</v>
      </c>
      <c r="N21" t="s">
        <v>64</v>
      </c>
    </row>
    <row r="22" spans="1:13" ht="14.25">
      <c r="A22" s="15">
        <f>A21+1</f>
        <v>8</v>
      </c>
      <c r="B22" t="s">
        <v>181</v>
      </c>
      <c r="C22" s="2">
        <v>1</v>
      </c>
      <c r="D22" s="24">
        <f>D21</f>
        <v>71314</v>
      </c>
      <c r="E22" s="3">
        <f>E21</f>
        <v>19900</v>
      </c>
      <c r="F22" s="3">
        <v>12345</v>
      </c>
      <c r="G22" s="24" t="s">
        <v>7</v>
      </c>
      <c r="H22" s="3"/>
      <c r="I22" s="3"/>
      <c r="K22" s="63"/>
      <c r="L22" s="63">
        <f>K10</f>
        <v>-800</v>
      </c>
      <c r="M22" s="1" t="s">
        <v>19</v>
      </c>
    </row>
    <row r="23" spans="1:13" ht="14.25">
      <c r="A23" s="15">
        <f>A22+1</f>
        <v>9</v>
      </c>
      <c r="C23" s="2"/>
      <c r="E23" s="3"/>
      <c r="F23" s="3"/>
      <c r="K23" s="63"/>
      <c r="L23" s="60"/>
      <c r="M23" s="1"/>
    </row>
    <row r="24" spans="1:13" ht="14.25">
      <c r="A24" s="15">
        <f>A23+1</f>
        <v>10</v>
      </c>
      <c r="B24" s="13" t="s">
        <v>67</v>
      </c>
      <c r="C24" s="6"/>
      <c r="K24" s="60"/>
      <c r="L24" s="60"/>
      <c r="M24" s="1"/>
    </row>
    <row r="25" spans="1:14" ht="14.25">
      <c r="A25" s="15">
        <f>A24+1</f>
        <v>11</v>
      </c>
      <c r="B25" t="s">
        <v>181</v>
      </c>
      <c r="C25" s="2">
        <v>1</v>
      </c>
      <c r="D25" s="28">
        <v>71314</v>
      </c>
      <c r="E25" s="26">
        <v>19900</v>
      </c>
      <c r="F25" s="26" t="s">
        <v>61</v>
      </c>
      <c r="G25" s="28" t="s">
        <v>7</v>
      </c>
      <c r="K25" s="63"/>
      <c r="L25" s="60">
        <f>K13</f>
        <v>12500</v>
      </c>
      <c r="M25" s="1" t="s">
        <v>18</v>
      </c>
      <c r="N25" t="s">
        <v>64</v>
      </c>
    </row>
    <row r="26" spans="1:13" ht="14.25">
      <c r="A26" s="15">
        <f>A25+1</f>
        <v>12</v>
      </c>
      <c r="B26" t="s">
        <v>181</v>
      </c>
      <c r="C26" s="2">
        <v>1</v>
      </c>
      <c r="D26" s="24">
        <f>D25</f>
        <v>71314</v>
      </c>
      <c r="E26" s="3">
        <f>E25</f>
        <v>19900</v>
      </c>
      <c r="F26" s="3">
        <v>12345</v>
      </c>
      <c r="G26" s="24" t="s">
        <v>7</v>
      </c>
      <c r="H26" s="3"/>
      <c r="I26" s="3"/>
      <c r="K26" s="63"/>
      <c r="L26" s="60">
        <f>-L25</f>
        <v>-12500</v>
      </c>
      <c r="M26" s="1" t="s">
        <v>19</v>
      </c>
    </row>
    <row r="27" spans="11:12" ht="14.25">
      <c r="K27" s="61"/>
      <c r="L27" s="61"/>
    </row>
    <row r="30" spans="2:3" ht="14.25">
      <c r="B30" s="22" t="s">
        <v>72</v>
      </c>
      <c r="C30" t="s">
        <v>101</v>
      </c>
    </row>
    <row r="32" spans="2:3" ht="14.25">
      <c r="B32" s="22" t="s">
        <v>73</v>
      </c>
      <c r="C32" s="2" t="s">
        <v>70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PageLayoutView="0" workbookViewId="0" topLeftCell="A1">
      <pane xSplit="2" ySplit="6" topLeftCell="C7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B20" sqref="B20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5.00390625" style="0" customWidth="1"/>
    <col min="4" max="6" width="9.140625" style="2" customWidth="1"/>
    <col min="7" max="9" width="6.8515625" style="2" customWidth="1"/>
    <col min="10" max="10" width="3.7109375" style="0" customWidth="1"/>
    <col min="11" max="11" width="11.28125" style="0" customWidth="1"/>
    <col min="12" max="12" width="9.7109375" style="0" bestFit="1" customWidth="1"/>
    <col min="13" max="13" width="4.28125" style="0" bestFit="1" customWidth="1"/>
    <col min="14" max="14" width="14.8515625" style="0" bestFit="1" customWidth="1"/>
  </cols>
  <sheetData>
    <row r="1" spans="1:14" ht="21">
      <c r="A1" s="57" t="str">
        <f>Listing!B1</f>
        <v>FY13 BFS CHANGES</v>
      </c>
      <c r="C1" s="5"/>
      <c r="F1"/>
      <c r="G1"/>
      <c r="H1"/>
      <c r="I1"/>
      <c r="N1" s="84"/>
    </row>
    <row r="2" spans="1:9" ht="14.25">
      <c r="A2" s="5" t="s">
        <v>106</v>
      </c>
      <c r="C2" s="5"/>
      <c r="F2"/>
      <c r="G2"/>
      <c r="H2"/>
      <c r="I2"/>
    </row>
    <row r="3" spans="1:9" ht="14.25">
      <c r="A3" s="2"/>
      <c r="C3" s="2"/>
      <c r="F3"/>
      <c r="G3"/>
      <c r="H3"/>
      <c r="I3"/>
    </row>
    <row r="5" ht="14.25">
      <c r="B5" t="s">
        <v>11</v>
      </c>
    </row>
    <row r="6" spans="3:14" ht="14.25">
      <c r="C6" s="6" t="s">
        <v>16</v>
      </c>
      <c r="D6" s="5" t="s">
        <v>0</v>
      </c>
      <c r="E6" s="5" t="s">
        <v>1</v>
      </c>
      <c r="F6" s="5" t="s">
        <v>17</v>
      </c>
      <c r="G6" s="5" t="s">
        <v>2</v>
      </c>
      <c r="H6" s="5" t="s">
        <v>20</v>
      </c>
      <c r="I6" s="5" t="s">
        <v>21</v>
      </c>
      <c r="J6" s="6"/>
      <c r="K6" s="87" t="s">
        <v>173</v>
      </c>
      <c r="L6" s="87" t="s">
        <v>174</v>
      </c>
      <c r="M6" s="6"/>
      <c r="N6" s="6" t="s">
        <v>26</v>
      </c>
    </row>
    <row r="7" spans="1:13" ht="14.25">
      <c r="A7" s="7"/>
      <c r="B7" s="7" t="s">
        <v>151</v>
      </c>
      <c r="C7" s="7"/>
      <c r="D7" s="8"/>
      <c r="E7" s="8"/>
      <c r="F7" s="8"/>
      <c r="G7" s="8"/>
      <c r="H7" s="8"/>
      <c r="I7" s="9"/>
      <c r="J7" s="9"/>
      <c r="K7" s="9"/>
      <c r="L7" s="9"/>
      <c r="M7" s="9"/>
    </row>
    <row r="8" spans="2:13" ht="14.25">
      <c r="B8" s="13" t="s">
        <v>68</v>
      </c>
      <c r="C8" s="4"/>
      <c r="K8" s="1"/>
      <c r="L8" s="1"/>
      <c r="M8" s="1"/>
    </row>
    <row r="9" spans="1:13" ht="14.25">
      <c r="A9" s="15">
        <v>1</v>
      </c>
      <c r="B9" t="s">
        <v>24</v>
      </c>
      <c r="C9" s="2">
        <v>1</v>
      </c>
      <c r="D9" s="2" t="s">
        <v>34</v>
      </c>
      <c r="E9" s="3" t="s">
        <v>22</v>
      </c>
      <c r="F9" s="3">
        <v>12345</v>
      </c>
      <c r="G9" s="2" t="s">
        <v>29</v>
      </c>
      <c r="H9" s="2" t="s">
        <v>27</v>
      </c>
      <c r="I9" s="2" t="s">
        <v>28</v>
      </c>
      <c r="K9" s="59">
        <v>2000</v>
      </c>
      <c r="L9" s="61"/>
      <c r="M9" s="1" t="s">
        <v>18</v>
      </c>
    </row>
    <row r="10" spans="1:13" ht="14.25">
      <c r="A10" s="15">
        <f>A9+1</f>
        <v>2</v>
      </c>
      <c r="B10" t="s">
        <v>24</v>
      </c>
      <c r="C10" s="2">
        <v>1</v>
      </c>
      <c r="D10" s="2" t="str">
        <f>D9</f>
        <v>5xxxx</v>
      </c>
      <c r="E10" s="3" t="str">
        <f>E9</f>
        <v>07427</v>
      </c>
      <c r="F10" s="3">
        <v>56789</v>
      </c>
      <c r="G10" s="2" t="s">
        <v>30</v>
      </c>
      <c r="H10" s="2" t="s">
        <v>31</v>
      </c>
      <c r="I10" s="2" t="s">
        <v>32</v>
      </c>
      <c r="K10" s="59">
        <v>3000</v>
      </c>
      <c r="L10" s="61"/>
      <c r="M10" s="1" t="s">
        <v>18</v>
      </c>
    </row>
    <row r="11" spans="1:14" ht="14.25">
      <c r="A11" s="15">
        <f>A10+1</f>
        <v>3</v>
      </c>
      <c r="B11" t="s">
        <v>24</v>
      </c>
      <c r="C11" s="2">
        <v>1</v>
      </c>
      <c r="D11" s="2">
        <v>60310</v>
      </c>
      <c r="E11" s="2" t="str">
        <f>E10</f>
        <v>07427</v>
      </c>
      <c r="F11" s="3" t="s">
        <v>23</v>
      </c>
      <c r="G11" s="2">
        <v>80</v>
      </c>
      <c r="K11" s="59">
        <v>-5000</v>
      </c>
      <c r="L11" s="59"/>
      <c r="M11" s="1" t="s">
        <v>19</v>
      </c>
      <c r="N11" t="s">
        <v>81</v>
      </c>
    </row>
    <row r="12" spans="1:13" ht="14.25">
      <c r="A12" s="15"/>
      <c r="B12" s="13"/>
      <c r="C12" s="4"/>
      <c r="K12" s="59"/>
      <c r="L12" s="59"/>
      <c r="M12" s="1"/>
    </row>
    <row r="13" spans="1:13" ht="14.25">
      <c r="A13" s="15"/>
      <c r="K13" s="61"/>
      <c r="L13" s="61"/>
      <c r="M13" s="1"/>
    </row>
    <row r="14" spans="1:13" ht="14.25">
      <c r="A14" s="11"/>
      <c r="B14" s="10" t="s">
        <v>157</v>
      </c>
      <c r="C14" s="10"/>
      <c r="D14" s="11"/>
      <c r="E14" s="11"/>
      <c r="F14" s="11"/>
      <c r="G14" s="11"/>
      <c r="H14" s="11"/>
      <c r="I14" s="12"/>
      <c r="J14" s="12"/>
      <c r="K14" s="62"/>
      <c r="L14" s="62"/>
      <c r="M14" s="12"/>
    </row>
    <row r="15" spans="2:13" ht="14.25">
      <c r="B15" s="14" t="s">
        <v>79</v>
      </c>
      <c r="K15" s="61"/>
      <c r="L15" s="61"/>
      <c r="M15" s="1"/>
    </row>
    <row r="16" spans="11:13" ht="8.25" customHeight="1">
      <c r="K16" s="61"/>
      <c r="L16" s="61"/>
      <c r="M16" s="1"/>
    </row>
    <row r="17" spans="2:13" ht="14.25">
      <c r="B17" s="13" t="s">
        <v>69</v>
      </c>
      <c r="C17" s="6"/>
      <c r="K17" s="59"/>
      <c r="L17" s="59"/>
      <c r="M17" s="1"/>
    </row>
    <row r="18" spans="1:14" ht="14.25">
      <c r="A18" s="15">
        <f>A11+1</f>
        <v>4</v>
      </c>
      <c r="B18" t="s">
        <v>181</v>
      </c>
      <c r="C18" s="2">
        <v>1</v>
      </c>
      <c r="D18" s="24">
        <v>71420</v>
      </c>
      <c r="E18" s="3" t="str">
        <f>E9</f>
        <v>07427</v>
      </c>
      <c r="F18" s="3">
        <v>12345</v>
      </c>
      <c r="G18" s="24" t="s">
        <v>7</v>
      </c>
      <c r="H18" s="2" t="s">
        <v>27</v>
      </c>
      <c r="I18" s="2" t="s">
        <v>28</v>
      </c>
      <c r="K18" s="61"/>
      <c r="L18" s="60">
        <v>2000</v>
      </c>
      <c r="M18" s="1" t="s">
        <v>18</v>
      </c>
      <c r="N18" s="14"/>
    </row>
    <row r="19" spans="1:14" ht="14.25">
      <c r="A19" s="15">
        <f>A18+1</f>
        <v>5</v>
      </c>
      <c r="B19" t="s">
        <v>181</v>
      </c>
      <c r="C19" s="2">
        <v>1</v>
      </c>
      <c r="D19" s="24">
        <f>D18</f>
        <v>71420</v>
      </c>
      <c r="E19" s="3" t="str">
        <f>E18</f>
        <v>07427</v>
      </c>
      <c r="F19" s="3">
        <v>56789</v>
      </c>
      <c r="G19" s="24" t="s">
        <v>7</v>
      </c>
      <c r="H19" s="2" t="s">
        <v>31</v>
      </c>
      <c r="I19" s="2" t="s">
        <v>32</v>
      </c>
      <c r="K19" s="61"/>
      <c r="L19" s="60">
        <v>3000</v>
      </c>
      <c r="M19" s="1" t="s">
        <v>18</v>
      </c>
      <c r="N19" s="14"/>
    </row>
    <row r="20" spans="1:14" ht="14.25">
      <c r="A20" s="15">
        <f>A19+1</f>
        <v>6</v>
      </c>
      <c r="B20" t="s">
        <v>181</v>
      </c>
      <c r="C20" s="2">
        <v>1</v>
      </c>
      <c r="D20" s="24">
        <f>D19</f>
        <v>71420</v>
      </c>
      <c r="E20" s="2" t="str">
        <f>E19</f>
        <v>07427</v>
      </c>
      <c r="F20" s="3" t="s">
        <v>23</v>
      </c>
      <c r="G20" s="24" t="s">
        <v>7</v>
      </c>
      <c r="K20" s="61"/>
      <c r="L20" s="59">
        <v>-5000</v>
      </c>
      <c r="M20" s="1" t="s">
        <v>19</v>
      </c>
      <c r="N20" s="14"/>
    </row>
    <row r="21" spans="1:14" ht="14.25">
      <c r="A21" s="15"/>
      <c r="B21" s="14"/>
      <c r="C21" s="28"/>
      <c r="D21" s="28"/>
      <c r="E21" s="26"/>
      <c r="F21" s="26"/>
      <c r="G21" s="28"/>
      <c r="H21" s="28"/>
      <c r="I21" s="28"/>
      <c r="J21" s="14"/>
      <c r="K21" s="14"/>
      <c r="L21" s="29"/>
      <c r="M21" s="29"/>
      <c r="N21" s="14"/>
    </row>
    <row r="22" spans="1:14" ht="14.25">
      <c r="A22" s="15"/>
      <c r="B22" s="14"/>
      <c r="C22" s="28"/>
      <c r="D22" s="28"/>
      <c r="E22" s="26"/>
      <c r="F22" s="26"/>
      <c r="G22" s="28"/>
      <c r="H22" s="26"/>
      <c r="I22" s="26"/>
      <c r="J22" s="14"/>
      <c r="K22" s="14"/>
      <c r="L22" s="29"/>
      <c r="M22" s="29"/>
      <c r="N22" s="14"/>
    </row>
    <row r="23" spans="1:3" ht="14.25">
      <c r="A23" s="15"/>
      <c r="B23" s="22" t="s">
        <v>72</v>
      </c>
      <c r="C23" t="s">
        <v>101</v>
      </c>
    </row>
    <row r="24" ht="14.25">
      <c r="A24" s="15"/>
    </row>
    <row r="25" ht="14.25">
      <c r="A25" s="15"/>
    </row>
    <row r="26" spans="1:3" ht="14.25">
      <c r="A26" s="15"/>
      <c r="B26" s="22"/>
      <c r="C26" s="2"/>
    </row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zoomScalePageLayoutView="0" workbookViewId="0" topLeftCell="A1">
      <pane xSplit="2" ySplit="7" topLeftCell="C8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B20" sqref="B20"/>
    </sheetView>
  </sheetViews>
  <sheetFormatPr defaultColWidth="9.140625" defaultRowHeight="15"/>
  <cols>
    <col min="1" max="1" width="4.8515625" style="0" customWidth="1"/>
    <col min="2" max="2" width="21.140625" style="0" customWidth="1"/>
    <col min="3" max="3" width="5.00390625" style="0" customWidth="1"/>
    <col min="4" max="6" width="9.140625" style="2" customWidth="1"/>
    <col min="7" max="9" width="6.8515625" style="2" customWidth="1"/>
    <col min="10" max="10" width="3.7109375" style="0" customWidth="1"/>
    <col min="11" max="11" width="11.28125" style="0" customWidth="1"/>
    <col min="12" max="12" width="9.7109375" style="0" bestFit="1" customWidth="1"/>
    <col min="13" max="13" width="4.28125" style="0" bestFit="1" customWidth="1"/>
    <col min="14" max="14" width="22.140625" style="0" bestFit="1" customWidth="1"/>
  </cols>
  <sheetData>
    <row r="1" spans="1:14" ht="21">
      <c r="A1" s="57" t="str">
        <f>Listing!B1</f>
        <v>FY13 BFS CHANGES</v>
      </c>
      <c r="N1" s="84"/>
    </row>
    <row r="2" spans="1:9" ht="14.25">
      <c r="A2" s="5" t="s">
        <v>112</v>
      </c>
      <c r="C2" s="5"/>
      <c r="F2"/>
      <c r="G2"/>
      <c r="H2"/>
      <c r="I2"/>
    </row>
    <row r="3" spans="1:9" ht="14.25">
      <c r="A3" s="2" t="s">
        <v>111</v>
      </c>
      <c r="C3" s="2"/>
      <c r="F3"/>
      <c r="G3"/>
      <c r="H3"/>
      <c r="I3"/>
    </row>
    <row r="4" spans="3:9" ht="14.25">
      <c r="C4" s="2"/>
      <c r="F4"/>
      <c r="G4"/>
      <c r="H4"/>
      <c r="I4"/>
    </row>
    <row r="6" ht="14.25">
      <c r="A6" t="s">
        <v>11</v>
      </c>
    </row>
    <row r="7" spans="3:14" ht="14.25">
      <c r="C7" s="6" t="s">
        <v>16</v>
      </c>
      <c r="D7" s="5" t="s">
        <v>0</v>
      </c>
      <c r="E7" s="5" t="s">
        <v>1</v>
      </c>
      <c r="F7" s="5" t="s">
        <v>17</v>
      </c>
      <c r="G7" s="5" t="s">
        <v>2</v>
      </c>
      <c r="H7" s="5" t="s">
        <v>20</v>
      </c>
      <c r="I7" s="5" t="s">
        <v>21</v>
      </c>
      <c r="J7" s="6"/>
      <c r="K7" s="87" t="s">
        <v>173</v>
      </c>
      <c r="L7" s="87" t="s">
        <v>174</v>
      </c>
      <c r="M7" s="6"/>
      <c r="N7" s="6" t="s">
        <v>26</v>
      </c>
    </row>
    <row r="8" spans="1:13" ht="14.25">
      <c r="A8" s="8"/>
      <c r="B8" s="7" t="s">
        <v>151</v>
      </c>
      <c r="C8" s="7"/>
      <c r="D8" s="8"/>
      <c r="E8" s="8"/>
      <c r="F8" s="8"/>
      <c r="G8" s="8"/>
      <c r="H8" s="8"/>
      <c r="I8" s="9"/>
      <c r="J8" s="9"/>
      <c r="K8" s="9"/>
      <c r="L8" s="9"/>
      <c r="M8" s="9"/>
    </row>
    <row r="9" spans="2:13" ht="14.25">
      <c r="B9" s="13"/>
      <c r="C9" s="4"/>
      <c r="K9" s="1"/>
      <c r="L9" s="1"/>
      <c r="M9" s="1"/>
    </row>
    <row r="10" spans="1:14" ht="14.25">
      <c r="A10" s="15">
        <v>1</v>
      </c>
      <c r="B10" t="s">
        <v>86</v>
      </c>
      <c r="C10" s="2">
        <v>1</v>
      </c>
      <c r="D10" s="24" t="s">
        <v>34</v>
      </c>
      <c r="E10" s="3" t="s">
        <v>22</v>
      </c>
      <c r="F10" s="3">
        <v>12345</v>
      </c>
      <c r="G10" s="24">
        <v>40</v>
      </c>
      <c r="H10" s="2" t="s">
        <v>27</v>
      </c>
      <c r="I10" s="2" t="s">
        <v>28</v>
      </c>
      <c r="K10" s="60">
        <v>100000</v>
      </c>
      <c r="L10" s="61"/>
      <c r="M10" s="1" t="s">
        <v>18</v>
      </c>
      <c r="N10" s="4" t="s">
        <v>85</v>
      </c>
    </row>
    <row r="11" spans="1:14" ht="14.25">
      <c r="A11" s="15">
        <f>A10+1</f>
        <v>2</v>
      </c>
      <c r="B11" t="s">
        <v>86</v>
      </c>
      <c r="C11" s="2">
        <v>1</v>
      </c>
      <c r="D11" s="24" t="s">
        <v>34</v>
      </c>
      <c r="E11" s="3">
        <v>20095</v>
      </c>
      <c r="F11" s="3">
        <v>12345</v>
      </c>
      <c r="G11" s="24">
        <v>40</v>
      </c>
      <c r="H11" s="2" t="s">
        <v>27</v>
      </c>
      <c r="I11" s="2" t="s">
        <v>28</v>
      </c>
      <c r="K11" s="60">
        <v>-100000</v>
      </c>
      <c r="L11" s="61"/>
      <c r="M11" s="1" t="s">
        <v>19</v>
      </c>
      <c r="N11" s="4" t="s">
        <v>85</v>
      </c>
    </row>
    <row r="12" spans="1:14" ht="14.25">
      <c r="A12" s="15">
        <f>A11+1</f>
        <v>3</v>
      </c>
      <c r="B12" t="s">
        <v>86</v>
      </c>
      <c r="C12" s="2">
        <v>1</v>
      </c>
      <c r="D12" s="2">
        <v>60360</v>
      </c>
      <c r="E12" s="3">
        <f>E11</f>
        <v>20095</v>
      </c>
      <c r="F12" s="3">
        <v>10145</v>
      </c>
      <c r="G12" s="2">
        <v>40</v>
      </c>
      <c r="K12" s="59">
        <v>100000</v>
      </c>
      <c r="L12" s="61"/>
      <c r="M12" s="1" t="s">
        <v>18</v>
      </c>
      <c r="N12" s="2" t="s">
        <v>87</v>
      </c>
    </row>
    <row r="13" spans="1:14" ht="14.25">
      <c r="A13" s="15">
        <f>A12+1</f>
        <v>4</v>
      </c>
      <c r="B13" t="s">
        <v>86</v>
      </c>
      <c r="C13" s="2">
        <v>1</v>
      </c>
      <c r="D13" s="2">
        <f>D12</f>
        <v>60360</v>
      </c>
      <c r="E13" s="3" t="str">
        <f>E10</f>
        <v>07427</v>
      </c>
      <c r="F13" s="3">
        <f>F12</f>
        <v>10145</v>
      </c>
      <c r="G13" s="2">
        <v>40</v>
      </c>
      <c r="K13" s="59">
        <v>-100000</v>
      </c>
      <c r="L13" s="61"/>
      <c r="M13" s="1" t="s">
        <v>19</v>
      </c>
      <c r="N13" s="2" t="s">
        <v>87</v>
      </c>
    </row>
    <row r="14" spans="11:13" ht="14.25">
      <c r="K14" s="59"/>
      <c r="L14" s="59"/>
      <c r="M14" s="1"/>
    </row>
    <row r="15" spans="2:13" ht="14.25">
      <c r="B15" s="13"/>
      <c r="C15" s="4"/>
      <c r="K15" s="59"/>
      <c r="L15" s="59"/>
      <c r="M15" s="1"/>
    </row>
    <row r="16" spans="1:13" ht="14.25">
      <c r="A16" s="15"/>
      <c r="K16" s="61"/>
      <c r="L16" s="61"/>
      <c r="M16" s="1"/>
    </row>
    <row r="17" spans="1:13" ht="14.25">
      <c r="A17" s="23"/>
      <c r="B17" s="10" t="s">
        <v>157</v>
      </c>
      <c r="C17" s="10"/>
      <c r="D17" s="11"/>
      <c r="E17" s="11"/>
      <c r="F17" s="11"/>
      <c r="G17" s="11"/>
      <c r="H17" s="11"/>
      <c r="I17" s="12"/>
      <c r="J17" s="12"/>
      <c r="K17" s="62"/>
      <c r="L17" s="62"/>
      <c r="M17" s="12"/>
    </row>
    <row r="18" spans="1:12" ht="14.25">
      <c r="A18" s="14" t="s">
        <v>80</v>
      </c>
      <c r="C18" s="2"/>
      <c r="I18"/>
      <c r="K18" s="61"/>
      <c r="L18" s="59"/>
    </row>
    <row r="19" spans="3:12" ht="8.25" customHeight="1">
      <c r="C19" s="2"/>
      <c r="I19"/>
      <c r="K19" s="61"/>
      <c r="L19" s="59"/>
    </row>
    <row r="20" spans="1:14" ht="14.25">
      <c r="A20" s="15">
        <f>A13+1</f>
        <v>5</v>
      </c>
      <c r="B20" t="s">
        <v>100</v>
      </c>
      <c r="C20" s="2">
        <v>1</v>
      </c>
      <c r="D20" s="24">
        <v>71600</v>
      </c>
      <c r="E20" s="3" t="str">
        <f>E10</f>
        <v>07427</v>
      </c>
      <c r="F20" s="3">
        <f>F10</f>
        <v>12345</v>
      </c>
      <c r="G20" s="24" t="s">
        <v>7</v>
      </c>
      <c r="H20" s="3" t="str">
        <f>H11</f>
        <v>yyyyy</v>
      </c>
      <c r="I20" s="3" t="str">
        <f>I11</f>
        <v>zzzzz</v>
      </c>
      <c r="K20" s="61"/>
      <c r="L20" s="60">
        <v>100000</v>
      </c>
      <c r="M20" s="1" t="s">
        <v>18</v>
      </c>
      <c r="N20" s="4" t="s">
        <v>99</v>
      </c>
    </row>
    <row r="21" spans="1:14" ht="14.25">
      <c r="A21" s="15">
        <f>A20+1</f>
        <v>6</v>
      </c>
      <c r="B21" t="s">
        <v>100</v>
      </c>
      <c r="C21" s="2">
        <v>1</v>
      </c>
      <c r="D21" s="24">
        <f>D20</f>
        <v>71600</v>
      </c>
      <c r="E21" s="3">
        <f aca="true" t="shared" si="0" ref="E21:F23">E11</f>
        <v>20095</v>
      </c>
      <c r="F21" s="3">
        <f t="shared" si="0"/>
        <v>12345</v>
      </c>
      <c r="G21" s="24" t="s">
        <v>7</v>
      </c>
      <c r="H21" s="3" t="str">
        <f>H10</f>
        <v>yyyyy</v>
      </c>
      <c r="I21" s="3" t="str">
        <f>I10</f>
        <v>zzzzz</v>
      </c>
      <c r="K21" s="61"/>
      <c r="L21" s="60">
        <v>-100000</v>
      </c>
      <c r="M21" s="1" t="s">
        <v>19</v>
      </c>
      <c r="N21" s="4" t="s">
        <v>99</v>
      </c>
    </row>
    <row r="22" spans="1:14" ht="14.25">
      <c r="A22" s="15">
        <f>A21+1</f>
        <v>7</v>
      </c>
      <c r="B22" t="s">
        <v>100</v>
      </c>
      <c r="C22" s="2">
        <v>1</v>
      </c>
      <c r="D22" s="28">
        <f>D21</f>
        <v>71600</v>
      </c>
      <c r="E22" s="3">
        <f>E12</f>
        <v>20095</v>
      </c>
      <c r="F22" s="3">
        <f>F12</f>
        <v>10145</v>
      </c>
      <c r="G22" s="28" t="s">
        <v>7</v>
      </c>
      <c r="K22" s="61"/>
      <c r="L22" s="59">
        <v>100000</v>
      </c>
      <c r="M22" s="1" t="s">
        <v>18</v>
      </c>
      <c r="N22" s="2"/>
    </row>
    <row r="23" spans="1:14" ht="14.25">
      <c r="A23" s="15">
        <f>A22+1</f>
        <v>8</v>
      </c>
      <c r="B23" t="s">
        <v>100</v>
      </c>
      <c r="C23" s="2">
        <v>1</v>
      </c>
      <c r="D23" s="28">
        <f>D22</f>
        <v>71600</v>
      </c>
      <c r="E23" s="3" t="str">
        <f t="shared" si="0"/>
        <v>07427</v>
      </c>
      <c r="F23" s="3">
        <f t="shared" si="0"/>
        <v>10145</v>
      </c>
      <c r="G23" s="28" t="s">
        <v>7</v>
      </c>
      <c r="K23" s="61"/>
      <c r="L23" s="59">
        <v>-100000</v>
      </c>
      <c r="M23" s="1" t="s">
        <v>19</v>
      </c>
      <c r="N23" s="2"/>
    </row>
    <row r="24" spans="1:14" ht="14.25">
      <c r="A24" s="15"/>
      <c r="C24" s="2"/>
      <c r="K24" s="61"/>
      <c r="L24" s="59"/>
      <c r="M24" s="1"/>
      <c r="N24" s="2"/>
    </row>
    <row r="25" spans="3:13" ht="14.25">
      <c r="C25" s="2"/>
      <c r="L25" s="1"/>
      <c r="M25" s="1"/>
    </row>
    <row r="26" spans="2:13" ht="14.25">
      <c r="B26" s="22" t="s">
        <v>72</v>
      </c>
      <c r="C26" t="s">
        <v>101</v>
      </c>
      <c r="E26" s="3"/>
      <c r="F26" s="3"/>
      <c r="L26" s="1"/>
      <c r="M26" s="1"/>
    </row>
    <row r="28" spans="2:3" ht="14.25">
      <c r="B28" s="22"/>
      <c r="C28" t="s">
        <v>107</v>
      </c>
    </row>
    <row r="29" ht="14.25">
      <c r="C29" t="s">
        <v>95</v>
      </c>
    </row>
    <row r="30" ht="14.25">
      <c r="D30"/>
    </row>
    <row r="31" spans="3:4" ht="14.25">
      <c r="C31" t="s">
        <v>97</v>
      </c>
      <c r="D31"/>
    </row>
    <row r="32" spans="3:4" ht="14.25">
      <c r="C32" t="s">
        <v>98</v>
      </c>
      <c r="D32"/>
    </row>
    <row r="34" spans="2:3" ht="14.25">
      <c r="B34" s="22" t="s">
        <v>73</v>
      </c>
      <c r="C34" t="s">
        <v>96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PageLayoutView="0" workbookViewId="0" topLeftCell="A1">
      <pane xSplit="2" ySplit="7" topLeftCell="C8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K7" sqref="K7:L7"/>
    </sheetView>
  </sheetViews>
  <sheetFormatPr defaultColWidth="9.140625" defaultRowHeight="15"/>
  <cols>
    <col min="1" max="1" width="4.8515625" style="0" customWidth="1"/>
    <col min="2" max="2" width="21.140625" style="0" customWidth="1"/>
    <col min="3" max="3" width="5.00390625" style="0" customWidth="1"/>
    <col min="4" max="6" width="9.140625" style="2" customWidth="1"/>
    <col min="7" max="9" width="6.8515625" style="2" customWidth="1"/>
    <col min="10" max="10" width="3.7109375" style="0" customWidth="1"/>
    <col min="11" max="11" width="11.28125" style="0" customWidth="1"/>
    <col min="12" max="12" width="9.7109375" style="0" bestFit="1" customWidth="1"/>
    <col min="13" max="13" width="4.28125" style="0" bestFit="1" customWidth="1"/>
    <col min="14" max="14" width="22.140625" style="0" bestFit="1" customWidth="1"/>
  </cols>
  <sheetData>
    <row r="1" spans="1:14" ht="21">
      <c r="A1" s="57" t="str">
        <f>Listing!B1</f>
        <v>FY13 BFS CHANGES</v>
      </c>
      <c r="N1" s="84"/>
    </row>
    <row r="2" spans="1:9" ht="14.25">
      <c r="A2" s="5" t="s">
        <v>113</v>
      </c>
      <c r="C2" s="5"/>
      <c r="F2"/>
      <c r="G2"/>
      <c r="H2"/>
      <c r="I2"/>
    </row>
    <row r="3" spans="1:9" ht="14.25">
      <c r="A3" s="2"/>
      <c r="C3" s="2"/>
      <c r="F3"/>
      <c r="G3"/>
      <c r="H3"/>
      <c r="I3"/>
    </row>
    <row r="4" spans="3:9" ht="14.25">
      <c r="C4" s="2"/>
      <c r="F4"/>
      <c r="G4"/>
      <c r="H4"/>
      <c r="I4"/>
    </row>
    <row r="6" ht="14.25">
      <c r="A6" t="s">
        <v>11</v>
      </c>
    </row>
    <row r="7" spans="3:14" ht="14.25">
      <c r="C7" s="6" t="s">
        <v>16</v>
      </c>
      <c r="D7" s="5" t="s">
        <v>0</v>
      </c>
      <c r="E7" s="5" t="s">
        <v>1</v>
      </c>
      <c r="F7" s="5" t="s">
        <v>17</v>
      </c>
      <c r="G7" s="5" t="s">
        <v>2</v>
      </c>
      <c r="H7" s="5" t="s">
        <v>20</v>
      </c>
      <c r="I7" s="5" t="s">
        <v>21</v>
      </c>
      <c r="J7" s="6"/>
      <c r="K7" s="87" t="s">
        <v>173</v>
      </c>
      <c r="L7" s="87" t="s">
        <v>174</v>
      </c>
      <c r="M7" s="6"/>
      <c r="N7" s="6" t="s">
        <v>26</v>
      </c>
    </row>
    <row r="8" spans="1:13" ht="14.25">
      <c r="A8" s="8"/>
      <c r="B8" s="7" t="s">
        <v>151</v>
      </c>
      <c r="C8" s="7"/>
      <c r="D8" s="8"/>
      <c r="E8" s="8"/>
      <c r="F8" s="8"/>
      <c r="G8" s="8"/>
      <c r="H8" s="8"/>
      <c r="I8" s="9"/>
      <c r="J8" s="9"/>
      <c r="K8" s="9"/>
      <c r="L8" s="9"/>
      <c r="M8" s="9"/>
    </row>
    <row r="9" spans="2:13" ht="14.25">
      <c r="B9" s="13"/>
      <c r="C9" s="4"/>
      <c r="K9" s="1"/>
      <c r="L9" s="1"/>
      <c r="M9" s="1"/>
    </row>
    <row r="10" spans="1:14" ht="14.25">
      <c r="A10" s="15">
        <v>1</v>
      </c>
      <c r="B10" s="25" t="s">
        <v>108</v>
      </c>
      <c r="C10" s="4"/>
      <c r="K10" s="1"/>
      <c r="L10" s="1"/>
      <c r="M10" s="1"/>
      <c r="N10" s="1"/>
    </row>
    <row r="11" spans="1:14" ht="14.25">
      <c r="A11" s="15">
        <f>A10+1</f>
        <v>2</v>
      </c>
      <c r="B11" t="s">
        <v>24</v>
      </c>
      <c r="C11" s="2">
        <v>1</v>
      </c>
      <c r="D11" s="2">
        <v>39000</v>
      </c>
      <c r="E11" s="2" t="s">
        <v>114</v>
      </c>
      <c r="F11" s="3" t="s">
        <v>4</v>
      </c>
      <c r="G11" s="15" t="s">
        <v>7</v>
      </c>
      <c r="K11" s="60">
        <v>48000</v>
      </c>
      <c r="L11" s="61" t="s">
        <v>18</v>
      </c>
      <c r="M11" s="59"/>
      <c r="N11" s="1" t="s">
        <v>115</v>
      </c>
    </row>
    <row r="12" spans="1:14" ht="14.25">
      <c r="A12" s="15">
        <f aca="true" t="shared" si="0" ref="A12:A20">A11+1</f>
        <v>3</v>
      </c>
      <c r="B12" t="s">
        <v>24</v>
      </c>
      <c r="C12" s="2">
        <v>1</v>
      </c>
      <c r="D12" s="24" t="s">
        <v>34</v>
      </c>
      <c r="E12" s="2" t="str">
        <f>E11</f>
        <v>34xxx</v>
      </c>
      <c r="F12" s="3">
        <v>12345</v>
      </c>
      <c r="G12" s="32">
        <v>78</v>
      </c>
      <c r="K12" s="60">
        <v>-48000</v>
      </c>
      <c r="L12" s="61" t="s">
        <v>19</v>
      </c>
      <c r="M12" s="59"/>
      <c r="N12" s="1"/>
    </row>
    <row r="13" spans="1:13" ht="14.25">
      <c r="A13" s="15">
        <f t="shared" si="0"/>
        <v>4</v>
      </c>
      <c r="K13" s="60"/>
      <c r="L13" s="59"/>
      <c r="M13" s="1"/>
    </row>
    <row r="14" spans="1:13" ht="14.25">
      <c r="A14" s="15">
        <f t="shared" si="0"/>
        <v>5</v>
      </c>
      <c r="B14" s="58" t="s">
        <v>109</v>
      </c>
      <c r="C14" s="4"/>
      <c r="K14" s="60"/>
      <c r="L14" s="59"/>
      <c r="M14" s="1"/>
    </row>
    <row r="15" spans="1:14" ht="14.25">
      <c r="A15" s="15">
        <f t="shared" si="0"/>
        <v>6</v>
      </c>
      <c r="B15" t="s">
        <v>117</v>
      </c>
      <c r="C15" s="2">
        <v>1</v>
      </c>
      <c r="D15" s="2">
        <v>39000</v>
      </c>
      <c r="E15" s="3" t="str">
        <f>E11</f>
        <v>34xxx</v>
      </c>
      <c r="F15" s="3" t="str">
        <f>F11</f>
        <v>00800</v>
      </c>
      <c r="G15" s="15" t="s">
        <v>7</v>
      </c>
      <c r="K15" s="60">
        <v>48500</v>
      </c>
      <c r="L15" s="61" t="s">
        <v>18</v>
      </c>
      <c r="M15" s="1"/>
      <c r="N15" t="s">
        <v>118</v>
      </c>
    </row>
    <row r="16" spans="1:13" ht="14.25">
      <c r="A16" s="15">
        <f t="shared" si="0"/>
        <v>7</v>
      </c>
      <c r="B16" t="s">
        <v>117</v>
      </c>
      <c r="C16" s="2">
        <v>1</v>
      </c>
      <c r="D16" s="24" t="s">
        <v>34</v>
      </c>
      <c r="E16" s="3" t="str">
        <f>E15</f>
        <v>34xxx</v>
      </c>
      <c r="F16" s="3">
        <f>F12</f>
        <v>12345</v>
      </c>
      <c r="G16" s="32">
        <v>78</v>
      </c>
      <c r="K16" s="60">
        <f>-K15</f>
        <v>-48500</v>
      </c>
      <c r="L16" s="61" t="s">
        <v>19</v>
      </c>
      <c r="M16" s="1"/>
    </row>
    <row r="17" spans="1:13" ht="14.25">
      <c r="A17" s="15">
        <f t="shared" si="0"/>
        <v>8</v>
      </c>
      <c r="B17" s="58"/>
      <c r="C17" s="4"/>
      <c r="K17" s="60"/>
      <c r="L17" s="59"/>
      <c r="M17" s="1"/>
    </row>
    <row r="18" spans="1:13" ht="14.25">
      <c r="A18" s="15">
        <f t="shared" si="0"/>
        <v>9</v>
      </c>
      <c r="B18" s="25" t="s">
        <v>110</v>
      </c>
      <c r="C18" s="4"/>
      <c r="K18" s="60"/>
      <c r="L18" s="59"/>
      <c r="M18" s="1"/>
    </row>
    <row r="19" spans="1:14" ht="14.25">
      <c r="A19" s="15">
        <f t="shared" si="0"/>
        <v>10</v>
      </c>
      <c r="B19" t="s">
        <v>24</v>
      </c>
      <c r="C19" s="4"/>
      <c r="D19" s="24" t="s">
        <v>34</v>
      </c>
      <c r="E19" s="2" t="str">
        <f>E15</f>
        <v>34xxx</v>
      </c>
      <c r="F19" s="3">
        <v>12345</v>
      </c>
      <c r="G19" s="32">
        <v>78</v>
      </c>
      <c r="K19" s="60">
        <v>48000</v>
      </c>
      <c r="L19" s="61" t="s">
        <v>18</v>
      </c>
      <c r="M19" s="1"/>
      <c r="N19" t="s">
        <v>116</v>
      </c>
    </row>
    <row r="20" spans="1:13" ht="14.25">
      <c r="A20" s="15">
        <f t="shared" si="0"/>
        <v>11</v>
      </c>
      <c r="B20" t="s">
        <v>24</v>
      </c>
      <c r="C20" s="4"/>
      <c r="D20" s="2">
        <v>39000</v>
      </c>
      <c r="E20" s="2" t="s">
        <v>114</v>
      </c>
      <c r="F20" s="3" t="s">
        <v>4</v>
      </c>
      <c r="G20" s="15" t="s">
        <v>7</v>
      </c>
      <c r="K20" s="60">
        <v>48000</v>
      </c>
      <c r="L20" s="61" t="s">
        <v>19</v>
      </c>
      <c r="M20" s="1"/>
    </row>
    <row r="21" spans="1:13" ht="14.25">
      <c r="A21" s="15"/>
      <c r="K21" s="61"/>
      <c r="L21" s="61"/>
      <c r="M21" s="1"/>
    </row>
    <row r="22" spans="1:13" ht="14.25">
      <c r="A22" s="11"/>
      <c r="B22" s="10" t="s">
        <v>157</v>
      </c>
      <c r="C22" s="10"/>
      <c r="D22" s="11"/>
      <c r="E22" s="11"/>
      <c r="F22" s="11"/>
      <c r="G22" s="11"/>
      <c r="H22" s="11"/>
      <c r="I22" s="12"/>
      <c r="J22" s="12"/>
      <c r="K22" s="62"/>
      <c r="L22" s="62"/>
      <c r="M22" s="12"/>
    </row>
    <row r="23" spans="1:12" ht="14.25">
      <c r="A23" s="14" t="s">
        <v>120</v>
      </c>
      <c r="C23" s="2"/>
      <c r="I23"/>
      <c r="K23" s="61"/>
      <c r="L23" s="59"/>
    </row>
    <row r="24" spans="3:13" ht="8.25" customHeight="1">
      <c r="C24" s="2"/>
      <c r="I24"/>
      <c r="K24" s="61"/>
      <c r="L24" s="60"/>
      <c r="M24" s="14"/>
    </row>
    <row r="25" spans="1:14" ht="14.25">
      <c r="A25" s="15">
        <f>A20+1</f>
        <v>12</v>
      </c>
      <c r="B25" t="s">
        <v>123</v>
      </c>
      <c r="C25" s="2">
        <v>1</v>
      </c>
      <c r="D25" s="28">
        <v>72210</v>
      </c>
      <c r="E25" s="3">
        <v>38203</v>
      </c>
      <c r="F25" s="26" t="s">
        <v>33</v>
      </c>
      <c r="G25" s="43" t="s">
        <v>7</v>
      </c>
      <c r="H25" s="26"/>
      <c r="I25" s="26"/>
      <c r="J25" s="14"/>
      <c r="K25" s="63"/>
      <c r="L25" s="60">
        <f>K15</f>
        <v>48500</v>
      </c>
      <c r="M25" s="29" t="s">
        <v>18</v>
      </c>
      <c r="N25" t="s">
        <v>118</v>
      </c>
    </row>
    <row r="26" spans="1:14" ht="14.25">
      <c r="A26" s="15">
        <f>A25+1</f>
        <v>13</v>
      </c>
      <c r="B26" t="s">
        <v>123</v>
      </c>
      <c r="C26" s="2">
        <v>1</v>
      </c>
      <c r="D26" s="24">
        <f>D25</f>
        <v>72210</v>
      </c>
      <c r="E26" s="3">
        <v>38203</v>
      </c>
      <c r="F26" s="3">
        <v>12345</v>
      </c>
      <c r="G26" s="32" t="s">
        <v>7</v>
      </c>
      <c r="H26" s="3"/>
      <c r="I26" s="3"/>
      <c r="K26" s="61"/>
      <c r="L26" s="60">
        <f>-L25</f>
        <v>-48500</v>
      </c>
      <c r="M26" s="29" t="s">
        <v>19</v>
      </c>
      <c r="N26" s="4"/>
    </row>
    <row r="27" spans="1:14" ht="14.25">
      <c r="A27" s="15"/>
      <c r="C27" s="2"/>
      <c r="K27" s="61"/>
      <c r="L27" s="59"/>
      <c r="M27" s="1"/>
      <c r="N27" s="2"/>
    </row>
    <row r="28" spans="3:13" ht="14.25">
      <c r="C28" s="2"/>
      <c r="L28" s="1"/>
      <c r="M28" s="1"/>
    </row>
    <row r="29" spans="2:13" ht="14.25">
      <c r="B29" s="22" t="s">
        <v>72</v>
      </c>
      <c r="C29" t="s">
        <v>119</v>
      </c>
      <c r="E29" s="3"/>
      <c r="F29" s="3"/>
      <c r="L29" s="1"/>
      <c r="M29" s="1"/>
    </row>
    <row r="31" spans="2:3" ht="14.25">
      <c r="B31" s="22" t="s">
        <v>73</v>
      </c>
      <c r="C31" t="s">
        <v>125</v>
      </c>
    </row>
    <row r="33" ht="14.25">
      <c r="D33"/>
    </row>
    <row r="34" ht="14.25">
      <c r="D34"/>
    </row>
    <row r="35" ht="14.25">
      <c r="D35"/>
    </row>
    <row r="37" spans="1:15" s="2" customFormat="1" ht="14.25">
      <c r="A37"/>
      <c r="B37" s="22"/>
      <c r="C37"/>
      <c r="J37"/>
      <c r="K37"/>
      <c r="L37"/>
      <c r="M37"/>
      <c r="N37"/>
      <c r="O37"/>
    </row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zoomScalePageLayoutView="0" workbookViewId="0" topLeftCell="A1">
      <selection activeCell="K7" sqref="K7"/>
    </sheetView>
  </sheetViews>
  <sheetFormatPr defaultColWidth="9.140625" defaultRowHeight="15"/>
  <cols>
    <col min="2" max="2" width="18.57421875" style="0" customWidth="1"/>
    <col min="3" max="3" width="5.00390625" style="0" customWidth="1"/>
    <col min="4" max="4" width="9.140625" style="2" customWidth="1"/>
    <col min="5" max="5" width="12.140625" style="2" customWidth="1"/>
    <col min="6" max="6" width="9.140625" style="2" customWidth="1"/>
    <col min="7" max="9" width="6.8515625" style="2" customWidth="1"/>
    <col min="10" max="10" width="5.7109375" style="0" customWidth="1"/>
    <col min="11" max="11" width="12.28125" style="0" customWidth="1"/>
    <col min="12" max="12" width="4.28125" style="0" bestFit="1" customWidth="1"/>
    <col min="13" max="13" width="12.28125" style="0" bestFit="1" customWidth="1"/>
    <col min="14" max="14" width="4.28125" style="0" bestFit="1" customWidth="1"/>
    <col min="15" max="15" width="17.00390625" style="0" bestFit="1" customWidth="1"/>
  </cols>
  <sheetData>
    <row r="1" spans="1:14" ht="21">
      <c r="A1" s="57" t="str">
        <f>Listing!B1</f>
        <v>FY13 BFS CHANGES</v>
      </c>
      <c r="C1" s="37"/>
      <c r="F1"/>
      <c r="G1"/>
      <c r="H1"/>
      <c r="I1"/>
      <c r="N1" s="84"/>
    </row>
    <row r="2" spans="1:9" ht="15">
      <c r="A2" s="5" t="s">
        <v>124</v>
      </c>
      <c r="C2" s="37"/>
      <c r="F2"/>
      <c r="G2"/>
      <c r="H2"/>
      <c r="I2"/>
    </row>
    <row r="3" spans="2:9" ht="15">
      <c r="B3" s="45"/>
      <c r="C3" s="28"/>
      <c r="D3" s="28"/>
      <c r="F3"/>
      <c r="G3"/>
      <c r="H3"/>
      <c r="I3"/>
    </row>
    <row r="4" ht="15"/>
    <row r="5" ht="15"/>
    <row r="6" ht="15">
      <c r="A6" t="s">
        <v>90</v>
      </c>
    </row>
    <row r="7" spans="3:15" ht="15">
      <c r="C7" s="38" t="s">
        <v>16</v>
      </c>
      <c r="D7" s="37" t="s">
        <v>0</v>
      </c>
      <c r="E7" s="37" t="s">
        <v>1</v>
      </c>
      <c r="F7" s="37" t="s">
        <v>17</v>
      </c>
      <c r="G7" s="37" t="s">
        <v>2</v>
      </c>
      <c r="H7" s="37" t="s">
        <v>20</v>
      </c>
      <c r="I7" s="37" t="s">
        <v>21</v>
      </c>
      <c r="J7" s="38"/>
      <c r="K7" s="87" t="s">
        <v>173</v>
      </c>
      <c r="M7" s="87" t="s">
        <v>174</v>
      </c>
      <c r="N7" s="38"/>
      <c r="O7" s="38" t="s">
        <v>26</v>
      </c>
    </row>
    <row r="8" spans="1:14" ht="15">
      <c r="A8" s="50" t="s">
        <v>158</v>
      </c>
      <c r="B8" s="51"/>
      <c r="C8" s="50"/>
      <c r="D8" s="51"/>
      <c r="E8" s="51"/>
      <c r="F8" s="51"/>
      <c r="G8" s="51"/>
      <c r="H8" s="51"/>
      <c r="I8" s="9"/>
      <c r="J8" s="9"/>
      <c r="K8" s="9"/>
      <c r="L8" s="9"/>
      <c r="M8" s="9"/>
      <c r="N8" s="9"/>
    </row>
    <row r="9" spans="3:15" ht="7.5" customHeight="1">
      <c r="C9" s="2"/>
      <c r="D9" s="16"/>
      <c r="E9" s="16"/>
      <c r="F9" s="18"/>
      <c r="H9" s="28"/>
      <c r="I9" s="28"/>
      <c r="J9" s="14"/>
      <c r="K9" s="14"/>
      <c r="M9" s="40"/>
      <c r="O9" s="2"/>
    </row>
    <row r="10" spans="1:12" ht="14.25">
      <c r="A10" s="15">
        <v>1</v>
      </c>
      <c r="B10" t="s">
        <v>117</v>
      </c>
      <c r="C10" s="24">
        <v>1</v>
      </c>
      <c r="D10" s="17">
        <v>58000</v>
      </c>
      <c r="E10" s="18" t="s">
        <v>88</v>
      </c>
      <c r="F10" s="18" t="s">
        <v>3</v>
      </c>
      <c r="G10" s="17" t="s">
        <v>29</v>
      </c>
      <c r="H10" s="18"/>
      <c r="I10" s="18" t="s">
        <v>89</v>
      </c>
      <c r="J10" s="14"/>
      <c r="K10" s="42">
        <v>100</v>
      </c>
      <c r="L10" s="14" t="s">
        <v>18</v>
      </c>
    </row>
    <row r="11" spans="1:12" ht="14.25">
      <c r="A11" s="15">
        <f>1+A10</f>
        <v>2</v>
      </c>
      <c r="B11" t="s">
        <v>117</v>
      </c>
      <c r="C11" s="24">
        <v>1</v>
      </c>
      <c r="D11" s="49" t="s">
        <v>59</v>
      </c>
      <c r="E11" s="18" t="s">
        <v>88</v>
      </c>
      <c r="F11" s="18" t="s">
        <v>3</v>
      </c>
      <c r="G11" s="17"/>
      <c r="H11" s="18"/>
      <c r="I11" s="18"/>
      <c r="J11" s="14"/>
      <c r="K11" s="42">
        <v>-100</v>
      </c>
      <c r="L11" s="14" t="s">
        <v>19</v>
      </c>
    </row>
    <row r="12" spans="1:14" ht="14.25">
      <c r="A12" s="15">
        <f>1+A11</f>
        <v>3</v>
      </c>
      <c r="B12" t="s">
        <v>123</v>
      </c>
      <c r="C12" s="28">
        <v>1</v>
      </c>
      <c r="D12" s="48" t="s">
        <v>59</v>
      </c>
      <c r="E12" s="18" t="s">
        <v>88</v>
      </c>
      <c r="F12" s="18" t="s">
        <v>3</v>
      </c>
      <c r="G12" s="43"/>
      <c r="H12" s="28"/>
      <c r="I12" s="28"/>
      <c r="J12" s="14"/>
      <c r="K12" s="14"/>
      <c r="L12" s="14"/>
      <c r="M12" s="42">
        <v>100</v>
      </c>
      <c r="N12" s="14" t="s">
        <v>18</v>
      </c>
    </row>
    <row r="13" spans="1:15" ht="14.25">
      <c r="A13" s="15">
        <f>1+A12</f>
        <v>4</v>
      </c>
      <c r="B13" t="s">
        <v>123</v>
      </c>
      <c r="C13" s="2">
        <v>1</v>
      </c>
      <c r="D13" s="16">
        <v>23500</v>
      </c>
      <c r="E13" s="16" t="s">
        <v>88</v>
      </c>
      <c r="F13" s="27" t="s">
        <v>4</v>
      </c>
      <c r="M13" s="40">
        <v>-100</v>
      </c>
      <c r="N13" t="s">
        <v>19</v>
      </c>
      <c r="O13" s="2"/>
    </row>
    <row r="14" spans="3:13" ht="14.25">
      <c r="C14" s="2"/>
      <c r="E14" s="3"/>
      <c r="F14" s="3"/>
      <c r="G14" s="15"/>
      <c r="M14" s="40"/>
    </row>
    <row r="15" spans="1:14" ht="14.25">
      <c r="A15" s="56"/>
      <c r="B15" s="54" t="s">
        <v>159</v>
      </c>
      <c r="C15" s="54"/>
      <c r="D15" s="55"/>
      <c r="E15" s="55"/>
      <c r="F15" s="55"/>
      <c r="G15" s="56"/>
      <c r="H15" s="55"/>
      <c r="I15" s="47"/>
      <c r="J15" s="47"/>
      <c r="K15" s="47"/>
      <c r="L15" s="47"/>
      <c r="M15" s="47"/>
      <c r="N15" s="47"/>
    </row>
    <row r="16" spans="2:14" ht="7.5" customHeight="1">
      <c r="B16" s="39"/>
      <c r="C16" s="38"/>
      <c r="G16" s="15"/>
      <c r="K16" s="40"/>
      <c r="L16" s="40"/>
      <c r="M16" s="40"/>
      <c r="N16" s="40"/>
    </row>
    <row r="17" spans="1:14" ht="14.25">
      <c r="A17" s="15">
        <f>1+A13</f>
        <v>5</v>
      </c>
      <c r="B17" t="s">
        <v>123</v>
      </c>
      <c r="C17" s="28">
        <v>1</v>
      </c>
      <c r="D17" s="48" t="s">
        <v>59</v>
      </c>
      <c r="E17" s="18" t="s">
        <v>88</v>
      </c>
      <c r="F17" s="18" t="s">
        <v>3</v>
      </c>
      <c r="G17" s="43"/>
      <c r="H17" s="28"/>
      <c r="I17" s="18"/>
      <c r="J17" s="14"/>
      <c r="K17" s="14"/>
      <c r="L17" s="14"/>
      <c r="M17" s="42">
        <v>100</v>
      </c>
      <c r="N17" s="14" t="s">
        <v>18</v>
      </c>
    </row>
    <row r="18" spans="1:14" ht="14.25">
      <c r="A18" s="15">
        <f>1+A17</f>
        <v>6</v>
      </c>
      <c r="B18" t="s">
        <v>123</v>
      </c>
      <c r="C18" s="28">
        <v>1</v>
      </c>
      <c r="D18" s="18">
        <v>23500</v>
      </c>
      <c r="E18" s="16" t="s">
        <v>88</v>
      </c>
      <c r="F18" s="27" t="s">
        <v>4</v>
      </c>
      <c r="G18" s="28"/>
      <c r="H18" s="28"/>
      <c r="I18" s="28"/>
      <c r="M18" s="40">
        <v>-100</v>
      </c>
      <c r="N18" t="s">
        <v>19</v>
      </c>
    </row>
    <row r="19" spans="2:13" ht="14.25">
      <c r="B19" s="14"/>
      <c r="C19" s="28"/>
      <c r="D19" s="18"/>
      <c r="E19" s="16"/>
      <c r="F19" s="27"/>
      <c r="G19" s="28"/>
      <c r="H19" s="28"/>
      <c r="I19" s="28"/>
      <c r="M19" s="40"/>
    </row>
    <row r="20" spans="2:13" ht="14.25">
      <c r="B20" s="14"/>
      <c r="C20" s="28"/>
      <c r="D20" s="18"/>
      <c r="E20" s="16"/>
      <c r="F20" s="27"/>
      <c r="G20" s="28"/>
      <c r="H20" s="28"/>
      <c r="I20" s="28"/>
      <c r="M20" s="40"/>
    </row>
    <row r="21" spans="2:15" ht="14.25">
      <c r="B21" s="14"/>
      <c r="C21" s="28"/>
      <c r="D21" s="28"/>
      <c r="E21" s="28"/>
      <c r="F21" s="28"/>
      <c r="G21" s="43"/>
      <c r="H21" s="28"/>
      <c r="I21" s="28"/>
      <c r="J21" s="14"/>
      <c r="K21" s="14"/>
      <c r="L21" s="14"/>
      <c r="M21" s="42"/>
      <c r="N21" s="14"/>
      <c r="O21" s="14"/>
    </row>
    <row r="22" spans="1:14" ht="14.25">
      <c r="A22" s="50" t="s">
        <v>160</v>
      </c>
      <c r="B22" s="21"/>
      <c r="C22" s="21"/>
      <c r="D22" s="52"/>
      <c r="E22" s="52"/>
      <c r="F22" s="19"/>
      <c r="G22" s="19"/>
      <c r="H22" s="21"/>
      <c r="I22" s="21"/>
      <c r="J22" s="20"/>
      <c r="K22" s="20"/>
      <c r="L22" s="20"/>
      <c r="M22" s="53"/>
      <c r="N22" s="53"/>
    </row>
    <row r="23" spans="2:14" s="14" customFormat="1" ht="7.5" customHeight="1">
      <c r="B23" s="36"/>
      <c r="C23" s="28"/>
      <c r="D23" s="28"/>
      <c r="E23" s="26"/>
      <c r="F23" s="26"/>
      <c r="G23" s="43"/>
      <c r="H23" s="28"/>
      <c r="I23" s="28"/>
      <c r="M23" s="42"/>
      <c r="N23" s="42"/>
    </row>
    <row r="24" spans="1:14" s="14" customFormat="1" ht="14.25">
      <c r="A24" s="15">
        <f>1+A18</f>
        <v>7</v>
      </c>
      <c r="B24" t="s">
        <v>117</v>
      </c>
      <c r="C24" s="28">
        <v>1</v>
      </c>
      <c r="D24" s="17">
        <v>58000</v>
      </c>
      <c r="E24" s="18" t="s">
        <v>88</v>
      </c>
      <c r="F24" s="18" t="s">
        <v>3</v>
      </c>
      <c r="G24" s="17" t="s">
        <v>29</v>
      </c>
      <c r="H24" s="18"/>
      <c r="I24" s="18" t="s">
        <v>89</v>
      </c>
      <c r="K24" s="42">
        <v>100</v>
      </c>
      <c r="L24" s="14" t="s">
        <v>18</v>
      </c>
      <c r="M24"/>
      <c r="N24"/>
    </row>
    <row r="25" spans="1:14" s="14" customFormat="1" ht="14.25">
      <c r="A25" s="15">
        <f>1+A24</f>
        <v>8</v>
      </c>
      <c r="B25" t="s">
        <v>117</v>
      </c>
      <c r="C25" s="2">
        <v>1</v>
      </c>
      <c r="D25" s="16">
        <v>39000</v>
      </c>
      <c r="E25" s="16" t="s">
        <v>88</v>
      </c>
      <c r="F25" s="44" t="s">
        <v>4</v>
      </c>
      <c r="G25" s="16"/>
      <c r="H25" s="16"/>
      <c r="I25" s="16"/>
      <c r="K25" s="40">
        <v>-100</v>
      </c>
      <c r="L25" t="s">
        <v>19</v>
      </c>
      <c r="M25"/>
      <c r="N25"/>
    </row>
    <row r="26" spans="1:14" s="14" customFormat="1" ht="14.25">
      <c r="A26" s="15">
        <f>1+A25</f>
        <v>9</v>
      </c>
      <c r="B26" t="s">
        <v>123</v>
      </c>
      <c r="C26" s="2">
        <v>1</v>
      </c>
      <c r="D26" s="41" t="s">
        <v>58</v>
      </c>
      <c r="E26" s="16" t="s">
        <v>88</v>
      </c>
      <c r="F26" s="44" t="s">
        <v>4</v>
      </c>
      <c r="G26" s="43"/>
      <c r="H26" s="28"/>
      <c r="I26" s="28"/>
      <c r="K26"/>
      <c r="L26"/>
      <c r="M26" s="40">
        <v>100</v>
      </c>
      <c r="N26" t="s">
        <v>18</v>
      </c>
    </row>
    <row r="27" spans="1:14" s="14" customFormat="1" ht="14.25">
      <c r="A27" s="15">
        <f>1+A26</f>
        <v>10</v>
      </c>
      <c r="B27" t="s">
        <v>123</v>
      </c>
      <c r="C27" s="2">
        <v>1</v>
      </c>
      <c r="D27" s="16">
        <v>23500</v>
      </c>
      <c r="E27" s="16" t="s">
        <v>88</v>
      </c>
      <c r="F27" s="16" t="s">
        <v>3</v>
      </c>
      <c r="G27" s="43"/>
      <c r="H27" s="28"/>
      <c r="I27" s="28"/>
      <c r="K27"/>
      <c r="L27"/>
      <c r="M27" s="40">
        <v>-100</v>
      </c>
      <c r="N27" t="s">
        <v>19</v>
      </c>
    </row>
    <row r="29" spans="1:15" ht="14.25">
      <c r="A29" s="56"/>
      <c r="B29" s="54" t="s">
        <v>161</v>
      </c>
      <c r="C29" s="54"/>
      <c r="D29" s="55"/>
      <c r="E29" s="55"/>
      <c r="F29" s="55"/>
      <c r="G29" s="56"/>
      <c r="H29" s="55"/>
      <c r="I29" s="47"/>
      <c r="J29" s="47"/>
      <c r="K29" s="47"/>
      <c r="L29" s="47"/>
      <c r="M29" s="47"/>
      <c r="N29" s="47"/>
      <c r="O29" s="14"/>
    </row>
    <row r="30" spans="2:15" ht="8.25" customHeight="1">
      <c r="B30" s="14"/>
      <c r="C30" s="28"/>
      <c r="D30" s="28"/>
      <c r="E30" s="28"/>
      <c r="F30" s="26"/>
      <c r="G30" s="43"/>
      <c r="H30" s="28"/>
      <c r="I30" s="28"/>
      <c r="J30" s="14"/>
      <c r="K30" s="14"/>
      <c r="L30" s="14"/>
      <c r="M30" s="42"/>
      <c r="N30" s="14"/>
      <c r="O30" s="14"/>
    </row>
    <row r="31" spans="1:15" ht="14.25">
      <c r="A31" s="15">
        <f>1+A27</f>
        <v>11</v>
      </c>
      <c r="B31" t="s">
        <v>123</v>
      </c>
      <c r="C31" s="28">
        <v>1</v>
      </c>
      <c r="D31" s="49" t="s">
        <v>71</v>
      </c>
      <c r="E31" s="18" t="s">
        <v>88</v>
      </c>
      <c r="F31" s="18" t="s">
        <v>3</v>
      </c>
      <c r="G31" s="32" t="s">
        <v>7</v>
      </c>
      <c r="H31" s="28"/>
      <c r="I31" s="27" t="str">
        <f>I24</f>
        <v>yy</v>
      </c>
      <c r="J31" s="14"/>
      <c r="K31" s="14"/>
      <c r="L31" s="14"/>
      <c r="M31" s="42">
        <v>100</v>
      </c>
      <c r="N31" s="14" t="s">
        <v>18</v>
      </c>
      <c r="O31" s="14" t="s">
        <v>150</v>
      </c>
    </row>
    <row r="32" spans="1:15" ht="14.25">
      <c r="A32" s="15">
        <f>1+A31</f>
        <v>12</v>
      </c>
      <c r="B32" t="s">
        <v>123</v>
      </c>
      <c r="C32" s="2">
        <v>1</v>
      </c>
      <c r="D32" s="18">
        <v>23500</v>
      </c>
      <c r="E32" s="16" t="s">
        <v>88</v>
      </c>
      <c r="F32" s="27" t="s">
        <v>4</v>
      </c>
      <c r="G32" s="43"/>
      <c r="H32" s="28"/>
      <c r="I32" s="28"/>
      <c r="J32" s="14"/>
      <c r="M32" s="40">
        <v>-100</v>
      </c>
      <c r="N32" t="s">
        <v>19</v>
      </c>
      <c r="O32" s="14"/>
    </row>
    <row r="33" spans="3:15" ht="14.25">
      <c r="C33" s="2"/>
      <c r="D33" s="18"/>
      <c r="E33" s="16"/>
      <c r="F33" s="27"/>
      <c r="G33" s="43"/>
      <c r="H33" s="28"/>
      <c r="I33" s="28"/>
      <c r="J33" s="14"/>
      <c r="M33" s="40"/>
      <c r="O33" s="14"/>
    </row>
    <row r="34" spans="3:15" ht="14.25">
      <c r="C34" s="2"/>
      <c r="D34" s="18"/>
      <c r="E34" s="16"/>
      <c r="F34" s="27"/>
      <c r="G34" s="43"/>
      <c r="H34" s="28"/>
      <c r="I34" s="28"/>
      <c r="J34" s="14"/>
      <c r="M34" s="40"/>
      <c r="O34" s="14"/>
    </row>
    <row r="35" spans="2:15" ht="14.25">
      <c r="B35" s="22" t="s">
        <v>72</v>
      </c>
      <c r="C35" t="s">
        <v>125</v>
      </c>
      <c r="D35" s="18"/>
      <c r="E35" s="16"/>
      <c r="F35" s="27"/>
      <c r="G35" s="43"/>
      <c r="H35" s="28"/>
      <c r="I35" s="28"/>
      <c r="J35" s="14"/>
      <c r="M35" s="40"/>
      <c r="O35" s="14"/>
    </row>
    <row r="36" ht="14.25">
      <c r="B36" s="22"/>
    </row>
    <row r="38" spans="2:4" ht="14.25">
      <c r="B38" s="22"/>
      <c r="D38"/>
    </row>
  </sheetData>
  <sheetProtection/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zoomScalePageLayoutView="0" workbookViewId="0" topLeftCell="A1">
      <pane xSplit="2" ySplit="6" topLeftCell="C7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C28" sqref="C28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5.00390625" style="0" customWidth="1"/>
    <col min="4" max="6" width="9.140625" style="2" customWidth="1"/>
    <col min="7" max="9" width="6.8515625" style="2" customWidth="1"/>
    <col min="10" max="10" width="3.7109375" style="0" customWidth="1"/>
    <col min="11" max="11" width="11.28125" style="0" customWidth="1"/>
    <col min="12" max="12" width="9.7109375" style="0" bestFit="1" customWidth="1"/>
    <col min="13" max="13" width="4.28125" style="0" bestFit="1" customWidth="1"/>
    <col min="14" max="14" width="14.8515625" style="0" bestFit="1" customWidth="1"/>
  </cols>
  <sheetData>
    <row r="1" spans="1:14" ht="21">
      <c r="A1" s="57" t="str">
        <f>Listing!B1</f>
        <v>FY13 BFS CHANGES</v>
      </c>
      <c r="C1" s="5"/>
      <c r="F1"/>
      <c r="G1"/>
      <c r="H1"/>
      <c r="I1"/>
      <c r="N1" s="84"/>
    </row>
    <row r="2" spans="1:9" ht="14.25">
      <c r="A2" s="5" t="s">
        <v>171</v>
      </c>
      <c r="C2" s="5"/>
      <c r="F2"/>
      <c r="G2"/>
      <c r="H2"/>
      <c r="I2"/>
    </row>
    <row r="3" spans="1:9" ht="14.25">
      <c r="A3" s="2"/>
      <c r="C3" s="2"/>
      <c r="F3"/>
      <c r="G3"/>
      <c r="H3"/>
      <c r="I3"/>
    </row>
    <row r="5" ht="14.25">
      <c r="B5" t="s">
        <v>11</v>
      </c>
    </row>
    <row r="6" spans="3:14" ht="14.25">
      <c r="C6" s="6" t="s">
        <v>16</v>
      </c>
      <c r="D6" s="5" t="s">
        <v>0</v>
      </c>
      <c r="E6" s="5" t="s">
        <v>1</v>
      </c>
      <c r="F6" s="5" t="s">
        <v>17</v>
      </c>
      <c r="G6" s="5" t="s">
        <v>2</v>
      </c>
      <c r="H6" s="5" t="s">
        <v>20</v>
      </c>
      <c r="I6" s="5" t="s">
        <v>21</v>
      </c>
      <c r="J6" s="6"/>
      <c r="K6" s="87" t="s">
        <v>173</v>
      </c>
      <c r="L6" s="87" t="s">
        <v>174</v>
      </c>
      <c r="M6" s="6"/>
      <c r="N6" s="6" t="s">
        <v>26</v>
      </c>
    </row>
    <row r="7" spans="1:13" ht="14.25">
      <c r="A7" s="7"/>
      <c r="B7" s="7" t="s">
        <v>151</v>
      </c>
      <c r="C7" s="7"/>
      <c r="D7" s="8"/>
      <c r="E7" s="8"/>
      <c r="F7" s="8"/>
      <c r="G7" s="8"/>
      <c r="H7" s="8"/>
      <c r="I7" s="9"/>
      <c r="J7" s="9"/>
      <c r="K7" s="9"/>
      <c r="L7" s="9"/>
      <c r="M7" s="9"/>
    </row>
    <row r="8" spans="2:13" ht="14.25">
      <c r="B8" s="13"/>
      <c r="C8" s="4"/>
      <c r="K8" s="1"/>
      <c r="L8" s="1"/>
      <c r="M8" s="1"/>
    </row>
    <row r="9" spans="1:14" ht="14.25">
      <c r="A9" s="15">
        <v>1</v>
      </c>
      <c r="B9" t="s">
        <v>9</v>
      </c>
      <c r="C9" s="2">
        <v>1</v>
      </c>
      <c r="D9" s="2" t="s">
        <v>34</v>
      </c>
      <c r="E9" s="3">
        <v>69799</v>
      </c>
      <c r="F9" s="3">
        <v>12340</v>
      </c>
      <c r="G9" s="2" t="s">
        <v>29</v>
      </c>
      <c r="H9" s="2" t="s">
        <v>27</v>
      </c>
      <c r="I9" s="2" t="s">
        <v>28</v>
      </c>
      <c r="K9" s="59">
        <v>8000</v>
      </c>
      <c r="L9" s="61"/>
      <c r="M9" s="1" t="s">
        <v>18</v>
      </c>
      <c r="N9" t="s">
        <v>175</v>
      </c>
    </row>
    <row r="10" spans="1:13" ht="14.25">
      <c r="A10" s="15">
        <f>A9+1</f>
        <v>2</v>
      </c>
      <c r="B10" t="s">
        <v>9</v>
      </c>
      <c r="C10" s="2">
        <v>1</v>
      </c>
      <c r="D10" s="2" t="str">
        <f>D9</f>
        <v>5xxxx</v>
      </c>
      <c r="E10" s="3">
        <f>E9</f>
        <v>69799</v>
      </c>
      <c r="F10" s="3">
        <v>12340</v>
      </c>
      <c r="G10" s="2" t="s">
        <v>30</v>
      </c>
      <c r="H10" s="2" t="s">
        <v>31</v>
      </c>
      <c r="I10" s="2" t="s">
        <v>32</v>
      </c>
      <c r="K10" s="59">
        <v>-3000</v>
      </c>
      <c r="L10" s="61"/>
      <c r="M10" s="1" t="s">
        <v>19</v>
      </c>
    </row>
    <row r="11" spans="1:13" ht="14.25">
      <c r="A11" s="15">
        <f>A10+1</f>
        <v>3</v>
      </c>
      <c r="B11" t="s">
        <v>9</v>
      </c>
      <c r="C11" s="2">
        <v>1</v>
      </c>
      <c r="D11" s="2" t="str">
        <f>D10</f>
        <v>5xxxx</v>
      </c>
      <c r="E11" s="2">
        <f>E10</f>
        <v>69799</v>
      </c>
      <c r="F11" s="3">
        <v>12341</v>
      </c>
      <c r="G11" s="2" t="s">
        <v>30</v>
      </c>
      <c r="H11" s="2" t="s">
        <v>31</v>
      </c>
      <c r="I11" s="2" t="s">
        <v>32</v>
      </c>
      <c r="K11" s="59">
        <v>-5000</v>
      </c>
      <c r="L11" s="59"/>
      <c r="M11" s="1" t="s">
        <v>19</v>
      </c>
    </row>
    <row r="12" spans="1:13" ht="14.25">
      <c r="A12" s="15"/>
      <c r="C12" s="2"/>
      <c r="F12" s="3"/>
      <c r="K12" s="59"/>
      <c r="L12" s="59"/>
      <c r="M12" s="1"/>
    </row>
    <row r="13" spans="1:13" ht="14.25">
      <c r="A13" s="15"/>
      <c r="B13" s="13"/>
      <c r="C13" s="2"/>
      <c r="F13" s="3"/>
      <c r="K13" s="59"/>
      <c r="L13" s="59"/>
      <c r="M13" s="1"/>
    </row>
    <row r="14" spans="1:13" ht="14.25">
      <c r="A14" s="15"/>
      <c r="C14" s="2"/>
      <c r="F14" s="3"/>
      <c r="K14" s="59"/>
      <c r="L14" s="59"/>
      <c r="M14" s="1"/>
    </row>
    <row r="15" spans="1:13" ht="14.25">
      <c r="A15" s="15"/>
      <c r="C15" s="2"/>
      <c r="F15" s="3"/>
      <c r="K15" s="59"/>
      <c r="L15" s="59"/>
      <c r="M15" s="1"/>
    </row>
    <row r="16" spans="1:13" ht="14.25">
      <c r="A16" s="15"/>
      <c r="B16" s="13"/>
      <c r="C16" s="4"/>
      <c r="K16" s="59"/>
      <c r="L16" s="59"/>
      <c r="M16" s="1"/>
    </row>
    <row r="17" spans="1:13" ht="14.25">
      <c r="A17" s="15"/>
      <c r="K17" s="61"/>
      <c r="L17" s="61"/>
      <c r="M17" s="1"/>
    </row>
    <row r="18" spans="1:13" ht="14.25">
      <c r="A18" s="11"/>
      <c r="B18" s="10" t="s">
        <v>157</v>
      </c>
      <c r="C18" s="10"/>
      <c r="D18" s="11"/>
      <c r="E18" s="11"/>
      <c r="F18" s="11"/>
      <c r="G18" s="11"/>
      <c r="H18" s="11"/>
      <c r="I18" s="12"/>
      <c r="J18" s="12"/>
      <c r="K18" s="62"/>
      <c r="L18" s="62"/>
      <c r="M18" s="12"/>
    </row>
    <row r="19" spans="2:13" ht="14.25">
      <c r="B19" s="14" t="s">
        <v>170</v>
      </c>
      <c r="K19" s="61"/>
      <c r="L19" s="61"/>
      <c r="M19" s="1"/>
    </row>
    <row r="20" spans="11:13" ht="8.25" customHeight="1">
      <c r="K20" s="61"/>
      <c r="L20" s="61"/>
      <c r="M20" s="1"/>
    </row>
    <row r="21" spans="2:13" ht="14.25">
      <c r="B21" s="13" t="s">
        <v>69</v>
      </c>
      <c r="C21" s="6"/>
      <c r="K21" s="59"/>
      <c r="L21" s="59"/>
      <c r="M21" s="1"/>
    </row>
    <row r="22" spans="1:14" ht="14.25">
      <c r="A22" s="15">
        <f>A11+1</f>
        <v>4</v>
      </c>
      <c r="B22" t="s">
        <v>10</v>
      </c>
      <c r="C22" s="2">
        <v>1</v>
      </c>
      <c r="D22" s="24">
        <v>75195</v>
      </c>
      <c r="E22" s="3">
        <f>E9</f>
        <v>69799</v>
      </c>
      <c r="F22" s="3">
        <v>12340</v>
      </c>
      <c r="G22" s="24" t="s">
        <v>7</v>
      </c>
      <c r="H22" s="2" t="s">
        <v>27</v>
      </c>
      <c r="I22" s="2" t="s">
        <v>28</v>
      </c>
      <c r="K22" s="61"/>
      <c r="L22" s="59">
        <v>8000</v>
      </c>
      <c r="M22" s="1" t="s">
        <v>18</v>
      </c>
      <c r="N22" s="14"/>
    </row>
    <row r="23" spans="1:14" ht="14.25">
      <c r="A23" s="15">
        <f>A22+1</f>
        <v>5</v>
      </c>
      <c r="B23" t="s">
        <v>10</v>
      </c>
      <c r="C23" s="2">
        <v>1</v>
      </c>
      <c r="D23" s="24">
        <f>D22</f>
        <v>75195</v>
      </c>
      <c r="E23" s="3">
        <f>E22</f>
        <v>69799</v>
      </c>
      <c r="F23" s="3">
        <v>12340</v>
      </c>
      <c r="G23" s="24" t="s">
        <v>7</v>
      </c>
      <c r="H23" s="2" t="s">
        <v>31</v>
      </c>
      <c r="I23" s="2" t="s">
        <v>32</v>
      </c>
      <c r="K23" s="61"/>
      <c r="L23" s="59">
        <v>-3000</v>
      </c>
      <c r="M23" s="1" t="s">
        <v>18</v>
      </c>
      <c r="N23" s="14"/>
    </row>
    <row r="24" spans="1:14" ht="14.25">
      <c r="A24" s="15">
        <f>A23+1</f>
        <v>6</v>
      </c>
      <c r="B24" t="s">
        <v>10</v>
      </c>
      <c r="C24" s="2">
        <v>1</v>
      </c>
      <c r="D24" s="24">
        <f>D23</f>
        <v>75195</v>
      </c>
      <c r="E24" s="2">
        <f>E23</f>
        <v>69799</v>
      </c>
      <c r="F24" s="3">
        <v>12341</v>
      </c>
      <c r="G24" s="24" t="s">
        <v>7</v>
      </c>
      <c r="H24" s="2" t="s">
        <v>31</v>
      </c>
      <c r="I24" s="2" t="s">
        <v>32</v>
      </c>
      <c r="K24" s="61"/>
      <c r="L24" s="59">
        <v>-5000</v>
      </c>
      <c r="M24" s="1" t="s">
        <v>19</v>
      </c>
      <c r="N24" s="14"/>
    </row>
    <row r="25" spans="1:14" ht="14.25">
      <c r="A25" s="15"/>
      <c r="B25" s="14"/>
      <c r="C25" s="28"/>
      <c r="D25" s="28"/>
      <c r="E25" s="26"/>
      <c r="F25" s="26"/>
      <c r="G25" s="28"/>
      <c r="H25" s="28"/>
      <c r="I25" s="28"/>
      <c r="J25" s="14"/>
      <c r="K25" s="14"/>
      <c r="L25" s="29"/>
      <c r="M25" s="29"/>
      <c r="N25" s="14"/>
    </row>
    <row r="26" spans="1:14" ht="14.25">
      <c r="A26" s="15"/>
      <c r="B26" s="14"/>
      <c r="C26" s="28"/>
      <c r="D26" s="28"/>
      <c r="E26" s="26"/>
      <c r="F26" s="26"/>
      <c r="G26" s="28"/>
      <c r="H26" s="26"/>
      <c r="I26" s="26"/>
      <c r="J26" s="14"/>
      <c r="K26" s="14"/>
      <c r="L26" s="29"/>
      <c r="M26" s="29"/>
      <c r="N26" s="14"/>
    </row>
    <row r="27" spans="1:3" ht="14.25">
      <c r="A27" s="15"/>
      <c r="B27" s="22" t="s">
        <v>72</v>
      </c>
      <c r="C27" t="s">
        <v>176</v>
      </c>
    </row>
    <row r="28" ht="14.25">
      <c r="A28" s="15"/>
    </row>
    <row r="29" ht="14.25">
      <c r="A29" s="15"/>
    </row>
    <row r="30" spans="1:3" ht="14.25">
      <c r="A30" s="15"/>
      <c r="B30" s="22"/>
      <c r="C30" s="2"/>
    </row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Wezelman</dc:creator>
  <cp:keywords/>
  <dc:description/>
  <cp:lastModifiedBy>mcorzo</cp:lastModifiedBy>
  <cp:lastPrinted>2012-09-10T22:33:37Z</cp:lastPrinted>
  <dcterms:created xsi:type="dcterms:W3CDTF">2011-10-10T18:44:34Z</dcterms:created>
  <dcterms:modified xsi:type="dcterms:W3CDTF">2013-07-02T23:09:03Z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